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4" activeTab="7"/>
  </bookViews>
  <sheets>
    <sheet name="доп пит15г" sheetId="1" r:id="rId1"/>
    <sheet name="доп питание" sheetId="2" r:id="rId2"/>
    <sheet name="Лист1" sheetId="3" r:id="rId3"/>
    <sheet name="с кем договора" sheetId="4" r:id="rId4"/>
    <sheet name="накопительная" sheetId="5" r:id="rId5"/>
    <sheet name="утвержд" sheetId="6" r:id="rId6"/>
    <sheet name="калории" sheetId="7" r:id="rId7"/>
    <sheet name="меню15г " sheetId="8" r:id="rId8"/>
  </sheets>
  <definedNames>
    <definedName name="_xlnm.Print_Area" localSheetId="4">'накопительная'!$A$1:$Y$55</definedName>
  </definedNames>
  <calcPr fullCalcOnLoad="1"/>
</workbook>
</file>

<file path=xl/sharedStrings.xml><?xml version="1.0" encoding="utf-8"?>
<sst xmlns="http://schemas.openxmlformats.org/spreadsheetml/2006/main" count="680" uniqueCount="245">
  <si>
    <t>М    Е    Н    Ю</t>
  </si>
  <si>
    <t>№</t>
  </si>
  <si>
    <t>НАИМЕНОВАНИЕ  БЛЮД</t>
  </si>
  <si>
    <t>ПИЩЕВАЯ ЦЕННОСТЬ</t>
  </si>
  <si>
    <t xml:space="preserve">   ВЫХОД</t>
  </si>
  <si>
    <t>рец.</t>
  </si>
  <si>
    <t>БЕЛКИ</t>
  </si>
  <si>
    <t>ЖИРЫ</t>
  </si>
  <si>
    <t>УГЛЕВ</t>
  </si>
  <si>
    <t>ККАЛ</t>
  </si>
  <si>
    <t xml:space="preserve">    в  гр.</t>
  </si>
  <si>
    <t xml:space="preserve">                                                 1-й день</t>
  </si>
  <si>
    <t>Завтрак</t>
  </si>
  <si>
    <t>Каша молоч.рисов.со сливоч.маслом</t>
  </si>
  <si>
    <t>200/10</t>
  </si>
  <si>
    <t>Кофейный напиток</t>
  </si>
  <si>
    <t>Яйцо вареное</t>
  </si>
  <si>
    <t>1шт</t>
  </si>
  <si>
    <t>ИТОГО</t>
  </si>
  <si>
    <t>Обед</t>
  </si>
  <si>
    <t>Чай с сахаром</t>
  </si>
  <si>
    <t>200/15</t>
  </si>
  <si>
    <t>Всего за день</t>
  </si>
  <si>
    <t>2-й день</t>
  </si>
  <si>
    <t xml:space="preserve">           Завтрак</t>
  </si>
  <si>
    <t>Печень тушенная в соусе красн.основн.</t>
  </si>
  <si>
    <t>25/25</t>
  </si>
  <si>
    <t>Апельсин</t>
  </si>
  <si>
    <t>Сосиска отварная</t>
  </si>
  <si>
    <t xml:space="preserve">                                                  3-й день</t>
  </si>
  <si>
    <t>Котлета из говядины</t>
  </si>
  <si>
    <t>Соус красный основной</t>
  </si>
  <si>
    <t>Икра кабачковая(консервы)</t>
  </si>
  <si>
    <t>Вафли</t>
  </si>
  <si>
    <t xml:space="preserve">                                                 4-й день</t>
  </si>
  <si>
    <t>Рагу овощное</t>
  </si>
  <si>
    <t>Пряник</t>
  </si>
  <si>
    <t>Яблоко</t>
  </si>
  <si>
    <t xml:space="preserve">                                                5-й день</t>
  </si>
  <si>
    <t>Тефтели  в соусе красном основном</t>
  </si>
  <si>
    <t>60/50</t>
  </si>
  <si>
    <t>Макароны отварные со сливоч.маслом</t>
  </si>
  <si>
    <t>Суп  молочн.с макарон.изд.</t>
  </si>
  <si>
    <t>Масло сливочное</t>
  </si>
  <si>
    <t xml:space="preserve">                                               6-й день</t>
  </si>
  <si>
    <t>Каша молочная пшенная со слив.масл.</t>
  </si>
  <si>
    <t>Какао</t>
  </si>
  <si>
    <t xml:space="preserve">                                              7-й день</t>
  </si>
  <si>
    <t>Зефир</t>
  </si>
  <si>
    <t>Сок</t>
  </si>
  <si>
    <t xml:space="preserve">Печенье </t>
  </si>
  <si>
    <t xml:space="preserve">                                              8-й день</t>
  </si>
  <si>
    <t>Оладьи из печени</t>
  </si>
  <si>
    <t>Суп картоф. с мясными фрик.</t>
  </si>
  <si>
    <t xml:space="preserve">                                            9-й день</t>
  </si>
  <si>
    <t>Банан</t>
  </si>
  <si>
    <t>Компот из свежих яблок</t>
  </si>
  <si>
    <t xml:space="preserve">                                         10-й день</t>
  </si>
  <si>
    <t>Плов из говядины</t>
  </si>
  <si>
    <t>25/100</t>
  </si>
  <si>
    <t xml:space="preserve">Муниципальное образовательное учреждение "Средняя общеобразовательная </t>
  </si>
  <si>
    <t xml:space="preserve">              школа №1 г.Жирновска"</t>
  </si>
  <si>
    <t>Жирновского муниципального района Волгоградской области</t>
  </si>
  <si>
    <t>Калорийность продуктов за 10 дней</t>
  </si>
  <si>
    <t>дни</t>
  </si>
  <si>
    <t>белки</t>
  </si>
  <si>
    <t>жиры</t>
  </si>
  <si>
    <t>углеводы</t>
  </si>
  <si>
    <t>ккал</t>
  </si>
  <si>
    <t>Всего</t>
  </si>
  <si>
    <t>Среднее</t>
  </si>
  <si>
    <t>Накопительная ведомость по расходу</t>
  </si>
  <si>
    <t>продуктов питания за 10 дней</t>
  </si>
  <si>
    <t xml:space="preserve">                       школа №1 г.Жирновска"</t>
  </si>
  <si>
    <t>Продукты</t>
  </si>
  <si>
    <t>числа</t>
  </si>
  <si>
    <t>месяца</t>
  </si>
  <si>
    <t>питания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</si>
  <si>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</si>
  <si>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</si>
  <si>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</si>
  <si>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</si>
  <si>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</si>
  <si>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</si>
  <si>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</si>
  <si>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</si>
  <si>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</si>
  <si>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</si>
  <si>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Итого</t>
  </si>
  <si>
    <t>Апельсины</t>
  </si>
  <si>
    <t>Бананы</t>
  </si>
  <si>
    <t>Говядина</t>
  </si>
  <si>
    <t>Горох</t>
  </si>
  <si>
    <t>Икра кабачковая</t>
  </si>
  <si>
    <t>Капуста</t>
  </si>
  <si>
    <t>Картофель</t>
  </si>
  <si>
    <t>Корж молочный шт.</t>
  </si>
  <si>
    <t>Конфеты шокол.</t>
  </si>
  <si>
    <t>Крупа гречневая</t>
  </si>
  <si>
    <t>Лавровый лист</t>
  </si>
  <si>
    <t>Лимонная кислота</t>
  </si>
  <si>
    <t>Лук репчатый</t>
  </si>
  <si>
    <t>Макаронные изделия</t>
  </si>
  <si>
    <t>Масло растительное</t>
  </si>
  <si>
    <t>Масло сливочное72,5%</t>
  </si>
  <si>
    <t>Минтай</t>
  </si>
  <si>
    <t>Молоко стер.сгущ</t>
  </si>
  <si>
    <t>Морковь</t>
  </si>
  <si>
    <t>Мука</t>
  </si>
  <si>
    <t>Огурцы солен.</t>
  </si>
  <si>
    <t>Печень</t>
  </si>
  <si>
    <t>Печенье</t>
  </si>
  <si>
    <t>Пшено</t>
  </si>
  <si>
    <t>Рис</t>
  </si>
  <si>
    <t>Сардельки</t>
  </si>
  <si>
    <t>Сахар</t>
  </si>
  <si>
    <t>Соль</t>
  </si>
  <si>
    <t>Сосиски</t>
  </si>
  <si>
    <t>Сыр -Российский-</t>
  </si>
  <si>
    <t>Томатная паста</t>
  </si>
  <si>
    <t>Тушенка говяжья</t>
  </si>
  <si>
    <t>Хлеб пшеничный</t>
  </si>
  <si>
    <t>Яблоки</t>
  </si>
  <si>
    <t>Чай</t>
  </si>
  <si>
    <t>Яйцо штук</t>
  </si>
  <si>
    <t>Булка со сгущенкой</t>
  </si>
  <si>
    <t>Корж молочный</t>
  </si>
  <si>
    <t>Молоко стерелизован.сгущ</t>
  </si>
  <si>
    <t>Яйцо</t>
  </si>
  <si>
    <t xml:space="preserve">                                "Согласовано"</t>
  </si>
  <si>
    <t xml:space="preserve">                                "Утверждаю"</t>
  </si>
  <si>
    <t>Директор муниципального образовательного учреждения "Средняя общеобразовательная школа №1 г.Жирновска" Жирновского муниципального района Волгоградской области</t>
  </si>
  <si>
    <t>______________________________________Матыкин С.В.</t>
  </si>
  <si>
    <t>Дополнительное питание</t>
  </si>
  <si>
    <t xml:space="preserve">НАИМЕНОВАНИЕ  </t>
  </si>
  <si>
    <t xml:space="preserve">Язычек слоеный </t>
  </si>
  <si>
    <t>Корж "Молочный"75 гр</t>
  </si>
  <si>
    <t>Сок в ассортименте</t>
  </si>
  <si>
    <t>Кофейный напиток на молоке стерелиз.</t>
  </si>
  <si>
    <t>Гречка отварн.рассыпч. со слив.маслом</t>
  </si>
  <si>
    <t>Кольцо ореховое 100гр</t>
  </si>
  <si>
    <t>Хлеб в/сорт</t>
  </si>
  <si>
    <t>Хлеб ржаной</t>
  </si>
  <si>
    <t>Хлеб  ржаной</t>
  </si>
  <si>
    <t>Какао на молоке стерелизованном</t>
  </si>
  <si>
    <t>Капуста тушеная(свежая)</t>
  </si>
  <si>
    <t>Сыр"Российский"</t>
  </si>
  <si>
    <t>Сыр "Российский"</t>
  </si>
  <si>
    <t>Исполняющий обязанности начальника Территориального отдела управления Федеральной службы по надзору в сфере защиты прав потребителей и благополучия человека по Волгоградской области в городе Камышин, Камышинском, Котовском, Жирновском, Руднянском районах</t>
  </si>
  <si>
    <t>____________________________2014 года</t>
  </si>
  <si>
    <t>_________________________Матыкин С.В.</t>
  </si>
  <si>
    <t>Омлет из натур.яиц</t>
  </si>
  <si>
    <t>Гуляш из говяд.с соусом кр.осн.</t>
  </si>
  <si>
    <t>Картофель отварной</t>
  </si>
  <si>
    <t>Овощи свежие резан.(огурцы,помидоры)</t>
  </si>
  <si>
    <t>Конфеты шоколадные</t>
  </si>
  <si>
    <t>Рис припущенный со сливоч.маслом</t>
  </si>
  <si>
    <t>____________________Облекова И.Ю.</t>
  </si>
  <si>
    <t>______________________2014 года</t>
  </si>
  <si>
    <t>Булочка к чаю 100гр</t>
  </si>
  <si>
    <t>Булочка с повидлом 100гр</t>
  </si>
  <si>
    <t>Огурцы свежие</t>
  </si>
  <si>
    <t>Помидоры свеж.</t>
  </si>
  <si>
    <t>ИНН 3407010047 КПП 340701001</t>
  </si>
  <si>
    <t>Поставщик           ООО "Жирновский продфонд"</t>
  </si>
  <si>
    <t>договор №131/5 от 01.05.2015года</t>
  </si>
  <si>
    <t>питания,закупаемые для школьной столовой</t>
  </si>
  <si>
    <t xml:space="preserve">Яйцо </t>
  </si>
  <si>
    <t>ИП Шепелев А.В.</t>
  </si>
  <si>
    <t xml:space="preserve">Булочка с повидлом </t>
  </si>
  <si>
    <t>Кекс с изюмом 45гр</t>
  </si>
  <si>
    <t>Корж молочный 75гр</t>
  </si>
  <si>
    <t>Крауссан 80гр</t>
  </si>
  <si>
    <t>Трубочка с нач.42гр</t>
  </si>
  <si>
    <t>Хлеб рж-пшеничный</t>
  </si>
  <si>
    <t>ООО "Телец"</t>
  </si>
  <si>
    <t>ИНН 3453002555 КПП 345301001</t>
  </si>
  <si>
    <t>договор №29 28.04.2015г</t>
  </si>
  <si>
    <t>Мясо говядина на кости</t>
  </si>
  <si>
    <t>ИНН 340700046935</t>
  </si>
  <si>
    <t>договор №28 от 01.05.2015г</t>
  </si>
  <si>
    <t>Составил технолог по питанию_______________         Картофа Н.И.</t>
  </si>
  <si>
    <t>чел.</t>
  </si>
  <si>
    <t>в том числе:</t>
  </si>
  <si>
    <t>10-11 классов</t>
  </si>
  <si>
    <t>Кол всего( в т.ч. Род.плата)</t>
  </si>
  <si>
    <t>числе</t>
  </si>
  <si>
    <t>1-4кл</t>
  </si>
  <si>
    <t>5-9кл</t>
  </si>
  <si>
    <t>10-11кл</t>
  </si>
  <si>
    <t>Кол бесплатников</t>
  </si>
  <si>
    <t>в том</t>
  </si>
  <si>
    <t>всего</t>
  </si>
  <si>
    <t>Обеды  в продл.с 1по 4 классы</t>
  </si>
  <si>
    <t>150чел</t>
  </si>
  <si>
    <t>Груши</t>
  </si>
  <si>
    <t>Дрожжи</t>
  </si>
  <si>
    <t>Молоко стерелизован</t>
  </si>
  <si>
    <t>Огурцы</t>
  </si>
  <si>
    <t>Повидло развесное</t>
  </si>
  <si>
    <t>Помидоры</t>
  </si>
  <si>
    <t>Пряники</t>
  </si>
  <si>
    <t>Сметана</t>
  </si>
  <si>
    <t>Снежок</t>
  </si>
  <si>
    <t>сок в ассортименте</t>
  </si>
  <si>
    <t>Сухари</t>
  </si>
  <si>
    <t>Сыр российский</t>
  </si>
  <si>
    <t>Творог</t>
  </si>
  <si>
    <t>тушеная говядина( тушенка)</t>
  </si>
  <si>
    <t>Шоколад 50гр</t>
  </si>
  <si>
    <t>питания,закупаемые для школьного лагеря</t>
  </si>
  <si>
    <t>____________________________2015 года</t>
  </si>
  <si>
    <t>Щи со св.капусты с картофелем</t>
  </si>
  <si>
    <t>Суп гороховый с картофелем</t>
  </si>
  <si>
    <t>Суп  картоф. с гречкой</t>
  </si>
  <si>
    <t>Рыба припущенная(минтай)</t>
  </si>
  <si>
    <t>Суп с макарон.изделиями с картофелем</t>
  </si>
  <si>
    <t xml:space="preserve">Рассольник ленинградский </t>
  </si>
  <si>
    <t xml:space="preserve">Суп картофельн. с рисом </t>
  </si>
  <si>
    <t>Полдник</t>
  </si>
  <si>
    <t>Булочка с повидлом 100 гр</t>
  </si>
  <si>
    <t>Корж молочный 75 гр</t>
  </si>
  <si>
    <t>Котлеты рыбные из минтая</t>
  </si>
  <si>
    <t>Капуста белокач. свеж. шинков. с морк.</t>
  </si>
  <si>
    <t xml:space="preserve">Суп картофельн.с пшеном </t>
  </si>
  <si>
    <t>Булка с повидлом</t>
  </si>
  <si>
    <t>Кекс с изюмом  шт</t>
  </si>
  <si>
    <t>единица измерения грамм</t>
  </si>
  <si>
    <t>Предварительное десятидневное меню МОУ" СОШ №1 г.Жирновска"</t>
  </si>
  <si>
    <t xml:space="preserve">                            на 2015-2016 учебный год</t>
  </si>
  <si>
    <t>Сезон осенне-зимний ,возрастная категория с 7 лет и старше</t>
  </si>
  <si>
    <t xml:space="preserve">                                 г.Жирновск, Волгоградская область.</t>
  </si>
  <si>
    <t xml:space="preserve">                                                                2015год</t>
  </si>
  <si>
    <t>Круассан 80гр</t>
  </si>
  <si>
    <t>Кекс с изюмом 45 гр</t>
  </si>
  <si>
    <t>Трубочка начинкой 42 гр</t>
  </si>
  <si>
    <t>Пирожок печеный с повидлом 70 гр</t>
  </si>
  <si>
    <t>Пирожок печеный с картошкой 70гр</t>
  </si>
  <si>
    <t>Пирожок печеный с капустой 70гр</t>
  </si>
  <si>
    <t xml:space="preserve">                                                      ДОПОЛНИТЕЛЬНОЕ ПИТАНИЕ</t>
  </si>
  <si>
    <t>Булочка к чаю(сдобная) 100гр</t>
  </si>
  <si>
    <t>Бутерброд горячий с сыром</t>
  </si>
  <si>
    <t>Огурцы соленые порционно</t>
  </si>
  <si>
    <t>Бобовые отварные (горох)</t>
  </si>
  <si>
    <t>Борщ с капустой и картофелем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</si>
</sst>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);\-#,##0.00"/>
    <numFmt numFmtId="166" formatCode="#,##0_);\-#,##0;&quot;0&quot;"/>
    <numFmt numFmtId="167" formatCode="mm/yy"/>
    <numFmt numFmtId="168" formatCode="0.000"/>
    <numFmt numFmtId="169" formatCode="0.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color indexed="8"/>
      <name val="MS Sans Serif"/>
      <family val="0"/>
    </font>
    <font>
      <sz val="12"/>
      <color indexed="8"/>
      <name val="Times New Roman"/>
      <family val="0"/>
    </font>
    <font>
      <sz val="9.85"/>
      <color indexed="8"/>
      <name val="Times New Roman"/>
      <family val="0"/>
    </font>
    <font>
      <sz val="8"/>
      <name val="MS Sans Serif"/>
      <family val="0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MS Sans Serif"/>
      <family val="2"/>
    </font>
    <font>
      <i/>
      <sz val="10"/>
      <color indexed="8"/>
      <name val="MS Sans Serif"/>
      <family val="2"/>
    </font>
    <font>
      <sz val="9"/>
      <name val="Arial"/>
      <family val="2"/>
    </font>
    <font>
      <b/>
      <sz val="12"/>
      <color indexed="8"/>
      <name val="MS Sans Serif"/>
      <family val="2"/>
    </font>
    <font>
      <sz val="12"/>
      <color indexed="8"/>
      <name val="MS Sans Serif"/>
      <family val="2"/>
    </font>
    <font>
      <sz val="10"/>
      <color indexed="63"/>
      <name val="Verdana"/>
      <family val="2"/>
    </font>
    <font>
      <b/>
      <sz val="13.5"/>
      <color indexed="8"/>
      <name val="MS Sans Serif"/>
      <family val="2"/>
    </font>
    <font>
      <sz val="13.5"/>
      <color indexed="8"/>
      <name val="MS Sans Serif"/>
      <family val="2"/>
    </font>
    <font>
      <u val="single"/>
      <sz val="10"/>
      <color indexed="8"/>
      <name val="MS Sans Serif"/>
      <family val="0"/>
    </font>
    <font>
      <sz val="8.5"/>
      <color indexed="8"/>
      <name val="MS Sans Serif"/>
      <family val="2"/>
    </font>
    <font>
      <sz val="12"/>
      <color indexed="10"/>
      <name val="MS Sans Serif"/>
      <family val="2"/>
    </font>
    <font>
      <sz val="14"/>
      <color indexed="10"/>
      <name val="Arial"/>
      <family val="2"/>
    </font>
    <font>
      <sz val="10"/>
      <color indexed="10"/>
      <name val="MS Sans Serif"/>
      <family val="0"/>
    </font>
    <font>
      <sz val="10"/>
      <name val="MS Sans Serif"/>
      <family val="0"/>
    </font>
    <font>
      <sz val="12"/>
      <name val="MS Sans Serif"/>
      <family val="2"/>
    </font>
    <font>
      <sz val="14"/>
      <name val="MS Sans Serif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2">
    <xf numFmtId="0" fontId="0" fillId="0" borderId="0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" xfId="0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/>
    </xf>
    <xf numFmtId="168" fontId="8" fillId="0" borderId="23" xfId="0" applyNumberFormat="1" applyFont="1" applyBorder="1" applyAlignment="1">
      <alignment/>
    </xf>
    <xf numFmtId="168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8" fillId="0" borderId="23" xfId="0" applyNumberFormat="1" applyFont="1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8" xfId="0" applyFont="1" applyBorder="1" applyAlignment="1">
      <alignment horizontal="center"/>
    </xf>
    <xf numFmtId="168" fontId="8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0" fontId="13" fillId="0" borderId="8" xfId="0" applyNumberFormat="1" applyFont="1" applyFill="1" applyBorder="1" applyAlignment="1" applyProtection="1">
      <alignment/>
      <protection/>
    </xf>
    <xf numFmtId="0" fontId="0" fillId="0" borderId="5" xfId="0" applyNumberFormat="1" applyFill="1" applyBorder="1" applyAlignment="1" applyProtection="1">
      <alignment/>
      <protection/>
    </xf>
    <xf numFmtId="0" fontId="0" fillId="0" borderId="3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NumberFormat="1" applyFill="1" applyBorder="1" applyAlignment="1" applyProtection="1">
      <alignment horizontal="right"/>
      <protection/>
    </xf>
    <xf numFmtId="1" fontId="0" fillId="0" borderId="1" xfId="0" applyNumberFormat="1" applyFill="1" applyBorder="1" applyAlignment="1" applyProtection="1">
      <alignment horizontal="right"/>
      <protection/>
    </xf>
    <xf numFmtId="0" fontId="0" fillId="0" borderId="1" xfId="0" applyBorder="1" applyAlignment="1">
      <alignment horizontal="right" vertical="top"/>
    </xf>
    <xf numFmtId="1" fontId="0" fillId="0" borderId="1" xfId="0" applyNumberFormat="1" applyFill="1" applyBorder="1" applyAlignment="1" applyProtection="1">
      <alignment/>
      <protection/>
    </xf>
    <xf numFmtId="170" fontId="14" fillId="0" borderId="8" xfId="0" applyNumberFormat="1" applyFont="1" applyBorder="1" applyAlignment="1">
      <alignment horizontal="center" vertical="center"/>
    </xf>
    <xf numFmtId="170" fontId="0" fillId="0" borderId="1" xfId="0" applyNumberFormat="1" applyFill="1" applyBorder="1" applyAlignment="1" applyProtection="1">
      <alignment/>
      <protection/>
    </xf>
    <xf numFmtId="2" fontId="11" fillId="0" borderId="1" xfId="0" applyNumberFormat="1" applyFont="1" applyBorder="1" applyAlignment="1">
      <alignment/>
    </xf>
    <xf numFmtId="16" fontId="0" fillId="0" borderId="0" xfId="0" applyNumberFormat="1" applyFill="1" applyBorder="1" applyAlignment="1" applyProtection="1">
      <alignment/>
      <protection/>
    </xf>
    <xf numFmtId="17" fontId="0" fillId="0" borderId="0" xfId="0" applyNumberFormat="1" applyFill="1" applyBorder="1" applyAlignment="1" applyProtection="1">
      <alignment/>
      <protection/>
    </xf>
    <xf numFmtId="16" fontId="15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6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justify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" xfId="0" applyFont="1" applyFill="1" applyBorder="1" applyAlignment="1">
      <alignment/>
    </xf>
    <xf numFmtId="0" fontId="16" fillId="0" borderId="30" xfId="0" applyNumberFormat="1" applyFont="1" applyFill="1" applyBorder="1" applyAlignment="1" applyProtection="1">
      <alignment/>
      <protection/>
    </xf>
    <xf numFmtId="0" fontId="16" fillId="0" borderId="23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31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20" fillId="0" borderId="34" xfId="0" applyNumberFormat="1" applyFont="1" applyFill="1" applyBorder="1" applyAlignment="1" applyProtection="1">
      <alignment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4" xfId="0" applyBorder="1" applyAlignment="1">
      <alignment horizontal="left" vertical="top"/>
    </xf>
    <xf numFmtId="0" fontId="0" fillId="0" borderId="3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/>
      <protection/>
    </xf>
    <xf numFmtId="0" fontId="0" fillId="0" borderId="31" xfId="0" applyNumberFormat="1" applyFont="1" applyFill="1" applyBorder="1" applyAlignment="1" applyProtection="1">
      <alignment horizontal="left" vertical="top"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0" fillId="0" borderId="34" xfId="0" applyNumberFormat="1" applyFont="1" applyFill="1" applyBorder="1" applyAlignment="1" applyProtection="1">
      <alignment horizontal="left" vertical="top"/>
      <protection/>
    </xf>
    <xf numFmtId="0" fontId="20" fillId="0" borderId="34" xfId="0" applyNumberFormat="1" applyFont="1" applyFill="1" applyBorder="1" applyAlignment="1" applyProtection="1">
      <alignment horizontal="left" vertical="top"/>
      <protection/>
    </xf>
    <xf numFmtId="0" fontId="13" fillId="0" borderId="38" xfId="0" applyNumberFormat="1" applyFont="1" applyFill="1" applyBorder="1" applyAlignment="1" applyProtection="1">
      <alignment/>
      <protection/>
    </xf>
    <xf numFmtId="0" fontId="13" fillId="0" borderId="35" xfId="0" applyNumberFormat="1" applyFont="1" applyFill="1" applyBorder="1" applyAlignment="1" applyProtection="1">
      <alignment/>
      <protection/>
    </xf>
    <xf numFmtId="0" fontId="13" fillId="0" borderId="34" xfId="0" applyNumberFormat="1" applyFont="1" applyFill="1" applyBorder="1" applyAlignment="1" applyProtection="1">
      <alignment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1" fillId="0" borderId="34" xfId="0" applyFont="1" applyBorder="1" applyAlignment="1">
      <alignment vertical="top" wrapText="1"/>
    </xf>
    <xf numFmtId="0" fontId="21" fillId="0" borderId="36" xfId="0" applyFont="1" applyBorder="1" applyAlignment="1">
      <alignment vertical="top" wrapText="1"/>
    </xf>
    <xf numFmtId="0" fontId="21" fillId="0" borderId="9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1" fillId="0" borderId="16" xfId="0" applyNumberFormat="1" applyFont="1" applyFill="1" applyBorder="1" applyAlignment="1" applyProtection="1">
      <alignment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39" xfId="0" applyNumberFormat="1" applyFont="1" applyFill="1" applyBorder="1" applyAlignment="1" applyProtection="1">
      <alignment vertical="top" wrapText="1"/>
      <protection/>
    </xf>
    <xf numFmtId="0" fontId="1" fillId="0" borderId="3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40" xfId="0" applyNumberFormat="1" applyFont="1" applyFill="1" applyBorder="1" applyAlignment="1" applyProtection="1">
      <alignment vertical="top" wrapText="1"/>
      <protection/>
    </xf>
    <xf numFmtId="0" fontId="0" fillId="0" borderId="24" xfId="0" applyNumberFormat="1" applyFill="1" applyBorder="1" applyAlignment="1" applyProtection="1">
      <alignment vertical="top" wrapText="1"/>
      <protection/>
    </xf>
    <xf numFmtId="0" fontId="0" fillId="0" borderId="23" xfId="0" applyNumberFormat="1" applyFill="1" applyBorder="1" applyAlignment="1" applyProtection="1">
      <alignment vertical="top" wrapText="1"/>
      <protection/>
    </xf>
    <xf numFmtId="0" fontId="0" fillId="0" borderId="41" xfId="0" applyNumberFormat="1" applyFill="1" applyBorder="1" applyAlignment="1" applyProtection="1">
      <alignment/>
      <protection/>
    </xf>
    <xf numFmtId="0" fontId="13" fillId="0" borderId="7" xfId="0" applyNumberFormat="1" applyFont="1" applyFill="1" applyBorder="1" applyAlignment="1" applyProtection="1">
      <alignment/>
      <protection/>
    </xf>
    <xf numFmtId="0" fontId="13" fillId="0" borderId="41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21" fillId="0" borderId="7" xfId="0" applyNumberFormat="1" applyFont="1" applyFill="1" applyBorder="1" applyAlignment="1" applyProtection="1">
      <alignment/>
      <protection/>
    </xf>
    <xf numFmtId="0" fontId="21" fillId="0" borderId="7" xfId="0" applyFont="1" applyBorder="1" applyAlignment="1">
      <alignment vertical="top" wrapText="1"/>
    </xf>
    <xf numFmtId="0" fontId="21" fillId="0" borderId="7" xfId="0" applyFont="1" applyBorder="1" applyAlignment="1">
      <alignment/>
    </xf>
    <xf numFmtId="0" fontId="21" fillId="0" borderId="7" xfId="0" applyNumberFormat="1" applyFont="1" applyFill="1" applyBorder="1" applyAlignment="1" applyProtection="1">
      <alignment vertical="top" wrapText="1"/>
      <protection/>
    </xf>
    <xf numFmtId="0" fontId="21" fillId="0" borderId="30" xfId="0" applyNumberFormat="1" applyFon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0" fillId="0" borderId="43" xfId="0" applyNumberFormat="1" applyFill="1" applyBorder="1" applyAlignment="1" applyProtection="1">
      <alignment/>
      <protection/>
    </xf>
    <xf numFmtId="0" fontId="8" fillId="0" borderId="1" xfId="0" applyFont="1" applyBorder="1" applyAlignment="1">
      <alignment horizontal="left" vertical="center"/>
    </xf>
    <xf numFmtId="2" fontId="8" fillId="0" borderId="8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40" xfId="0" applyFont="1" applyBorder="1" applyAlignment="1">
      <alignment horizontal="center"/>
    </xf>
    <xf numFmtId="169" fontId="8" fillId="0" borderId="22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9" fillId="0" borderId="4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22" fillId="0" borderId="40" xfId="0" applyNumberFormat="1" applyFont="1" applyFill="1" applyBorder="1" applyAlignment="1" applyProtection="1">
      <alignment/>
      <protection/>
    </xf>
    <xf numFmtId="0" fontId="22" fillId="0" borderId="23" xfId="0" applyNumberFormat="1" applyFont="1" applyFill="1" applyBorder="1" applyAlignment="1" applyProtection="1">
      <alignment/>
      <protection/>
    </xf>
    <xf numFmtId="0" fontId="22" fillId="0" borderId="1" xfId="0" applyNumberFormat="1" applyFont="1" applyFill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15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0" fontId="23" fillId="0" borderId="1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7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16" fontId="1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1" xfId="0" applyNumberFormat="1" applyFont="1" applyFill="1" applyBorder="1" applyAlignment="1" applyProtection="1">
      <alignment/>
      <protection/>
    </xf>
    <xf numFmtId="0" fontId="26" fillId="0" borderId="40" xfId="0" applyNumberFormat="1" applyFont="1" applyFill="1" applyBorder="1" applyAlignment="1" applyProtection="1">
      <alignment/>
      <protection/>
    </xf>
    <xf numFmtId="0" fontId="11" fillId="0" borderId="44" xfId="0" applyFont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1" fillId="0" borderId="40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11" fillId="0" borderId="15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45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27" fillId="0" borderId="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justify" wrapText="1"/>
      <protection/>
    </xf>
    <xf numFmtId="0" fontId="0" fillId="0" borderId="0" xfId="0" applyNumberFormat="1" applyFill="1" applyBorder="1" applyAlignment="1" applyProtection="1">
      <alignment horizontal="justify" wrapText="1"/>
      <protection/>
    </xf>
    <xf numFmtId="0" fontId="6" fillId="0" borderId="40" xfId="0" applyFont="1" applyBorder="1" applyAlignment="1">
      <alignment horizontal="left"/>
    </xf>
    <xf numFmtId="0" fontId="0" fillId="0" borderId="24" xfId="0" applyNumberFormat="1" applyFill="1" applyBorder="1" applyAlignment="1" applyProtection="1">
      <alignment/>
      <protection/>
    </xf>
    <xf numFmtId="0" fontId="0" fillId="0" borderId="46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0" borderId="44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4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8" fillId="0" borderId="4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47" xfId="0" applyFont="1" applyBorder="1" applyAlignment="1">
      <alignment horizontal="left" vertical="center"/>
    </xf>
    <xf numFmtId="0" fontId="23" fillId="0" borderId="47" xfId="0" applyFont="1" applyFill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48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24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8" fillId="0" borderId="51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51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44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40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51" xfId="0" applyFont="1" applyBorder="1" applyAlignment="1">
      <alignment horizontal="left"/>
    </xf>
    <xf numFmtId="167" fontId="9" fillId="0" borderId="8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left" vertical="center"/>
    </xf>
    <xf numFmtId="0" fontId="8" fillId="0" borderId="59" xfId="0" applyFont="1" applyBorder="1" applyAlignment="1">
      <alignment horizontal="left"/>
    </xf>
    <xf numFmtId="0" fontId="9" fillId="0" borderId="44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10" sqref="B10:E10"/>
    </sheetView>
  </sheetViews>
  <sheetFormatPr defaultColWidth="9.140625" defaultRowHeight="12.75"/>
  <cols>
    <col min="1" max="1" width="39.57421875" style="0" customWidth="1"/>
    <col min="2" max="2" width="9.57421875" style="0" customWidth="1"/>
    <col min="6" max="6" width="8.7109375" style="0" customWidth="1"/>
    <col min="7" max="7" width="9.140625" style="0" hidden="1" customWidth="1"/>
  </cols>
  <sheetData>
    <row r="1" spans="1:6" ht="36.75" customHeight="1">
      <c r="A1" s="121"/>
      <c r="B1" s="202" t="s">
        <v>130</v>
      </c>
      <c r="C1" s="202"/>
      <c r="D1" s="202"/>
      <c r="E1" s="202"/>
      <c r="F1" s="121"/>
    </row>
    <row r="2" spans="1:7" ht="70.5" customHeight="1">
      <c r="A2" s="109"/>
      <c r="B2" s="221" t="s">
        <v>131</v>
      </c>
      <c r="C2" s="222"/>
      <c r="D2" s="222"/>
      <c r="E2" s="222"/>
      <c r="F2" s="222"/>
      <c r="G2" s="222"/>
    </row>
    <row r="3" ht="25.5" customHeight="1">
      <c r="B3" t="s">
        <v>150</v>
      </c>
    </row>
    <row r="4" ht="18" customHeight="1">
      <c r="B4" t="s">
        <v>211</v>
      </c>
    </row>
    <row r="5" ht="15" customHeight="1"/>
    <row r="6" spans="1:7" ht="28.5" customHeight="1">
      <c r="A6" s="78" t="s">
        <v>239</v>
      </c>
      <c r="B6" s="203"/>
      <c r="C6" s="78"/>
      <c r="G6" s="99"/>
    </row>
    <row r="7" spans="1:7" ht="12.75">
      <c r="A7" s="104" t="s">
        <v>134</v>
      </c>
      <c r="B7" s="223" t="s">
        <v>3</v>
      </c>
      <c r="C7" s="224"/>
      <c r="D7" s="224"/>
      <c r="E7" s="225"/>
      <c r="F7" s="106" t="s">
        <v>4</v>
      </c>
      <c r="G7" s="112"/>
    </row>
    <row r="8" spans="1:7" ht="13.5" thickBot="1">
      <c r="A8" s="107"/>
      <c r="B8" s="108" t="s">
        <v>6</v>
      </c>
      <c r="C8" s="108" t="s">
        <v>7</v>
      </c>
      <c r="D8" s="108" t="s">
        <v>8</v>
      </c>
      <c r="E8" s="108" t="s">
        <v>9</v>
      </c>
      <c r="F8" s="107" t="s">
        <v>10</v>
      </c>
      <c r="G8" s="112"/>
    </row>
    <row r="9" spans="1:6" s="214" customFormat="1" ht="15.75">
      <c r="A9" s="208" t="s">
        <v>137</v>
      </c>
      <c r="B9" s="211">
        <v>0.3</v>
      </c>
      <c r="C9" s="212">
        <v>0</v>
      </c>
      <c r="D9" s="212">
        <v>16.1</v>
      </c>
      <c r="E9" s="213">
        <v>66</v>
      </c>
      <c r="F9" s="73">
        <v>200</v>
      </c>
    </row>
    <row r="10" spans="1:6" s="214" customFormat="1" ht="15.75">
      <c r="A10" s="209" t="s">
        <v>233</v>
      </c>
      <c r="B10" s="215">
        <v>2.3</v>
      </c>
      <c r="C10" s="212">
        <v>20.4</v>
      </c>
      <c r="D10" s="212">
        <v>53.2</v>
      </c>
      <c r="E10" s="212">
        <v>335</v>
      </c>
      <c r="F10" s="216" t="s">
        <v>17</v>
      </c>
    </row>
    <row r="11" spans="1:6" s="214" customFormat="1" ht="15.75">
      <c r="A11" s="209" t="s">
        <v>234</v>
      </c>
      <c r="B11" s="217">
        <v>8.2</v>
      </c>
      <c r="C11" s="212">
        <v>0.8</v>
      </c>
      <c r="D11" s="212">
        <v>56.7</v>
      </c>
      <c r="E11" s="212">
        <v>267</v>
      </c>
      <c r="F11" s="216" t="s">
        <v>17</v>
      </c>
    </row>
    <row r="12" spans="1:6" s="214" customFormat="1" ht="15.75">
      <c r="A12" s="209" t="s">
        <v>235</v>
      </c>
      <c r="B12" s="218">
        <v>8.16</v>
      </c>
      <c r="C12" s="212">
        <v>18.7</v>
      </c>
      <c r="D12" s="212">
        <v>57.1</v>
      </c>
      <c r="E12" s="212">
        <v>420</v>
      </c>
      <c r="F12" s="216" t="s">
        <v>17</v>
      </c>
    </row>
    <row r="13" spans="1:6" s="214" customFormat="1" ht="15.75">
      <c r="A13" s="210" t="s">
        <v>136</v>
      </c>
      <c r="B13" s="219">
        <v>5.6</v>
      </c>
      <c r="C13" s="74">
        <v>21.8</v>
      </c>
      <c r="D13" s="74">
        <v>67.5</v>
      </c>
      <c r="E13" s="74">
        <v>489</v>
      </c>
      <c r="F13" s="216" t="s">
        <v>17</v>
      </c>
    </row>
    <row r="14" spans="1:6" s="204" customFormat="1" ht="15.75">
      <c r="A14" s="205" t="s">
        <v>240</v>
      </c>
      <c r="B14" s="206">
        <v>4.7</v>
      </c>
      <c r="C14" s="206">
        <v>0.5</v>
      </c>
      <c r="D14" s="206">
        <v>31.1</v>
      </c>
      <c r="E14" s="206">
        <v>148</v>
      </c>
      <c r="F14" s="73" t="s">
        <v>17</v>
      </c>
    </row>
    <row r="15" spans="1:6" s="204" customFormat="1" ht="15.75">
      <c r="A15" s="207" t="s">
        <v>160</v>
      </c>
      <c r="B15" s="206">
        <v>5.9</v>
      </c>
      <c r="C15" s="206">
        <v>5.5</v>
      </c>
      <c r="D15" s="206">
        <v>47.6</v>
      </c>
      <c r="E15" s="206">
        <v>263</v>
      </c>
      <c r="F15" s="73" t="s">
        <v>17</v>
      </c>
    </row>
    <row r="16" spans="1:6" s="204" customFormat="1" ht="15.75">
      <c r="A16" s="207" t="s">
        <v>236</v>
      </c>
      <c r="B16" s="206">
        <v>3.83</v>
      </c>
      <c r="C16" s="206">
        <v>4.17</v>
      </c>
      <c r="D16" s="206">
        <v>28.82</v>
      </c>
      <c r="E16" s="206">
        <v>167</v>
      </c>
      <c r="F16" s="73" t="s">
        <v>17</v>
      </c>
    </row>
    <row r="17" spans="1:6" s="204" customFormat="1" ht="15.75">
      <c r="A17" s="207" t="s">
        <v>237</v>
      </c>
      <c r="B17" s="206">
        <v>6.37</v>
      </c>
      <c r="C17" s="206">
        <v>8.33</v>
      </c>
      <c r="D17" s="206">
        <v>29.32</v>
      </c>
      <c r="E17" s="206">
        <v>217</v>
      </c>
      <c r="F17" s="73" t="s">
        <v>17</v>
      </c>
    </row>
    <row r="18" spans="1:6" s="204" customFormat="1" ht="15.75">
      <c r="A18" s="207" t="s">
        <v>238</v>
      </c>
      <c r="B18" s="206">
        <v>6.37</v>
      </c>
      <c r="C18" s="206">
        <v>8.33</v>
      </c>
      <c r="D18" s="206">
        <v>29.32</v>
      </c>
      <c r="E18" s="206">
        <v>217</v>
      </c>
      <c r="F18" s="73" t="s">
        <v>17</v>
      </c>
    </row>
  </sheetData>
  <mergeCells count="2">
    <mergeCell ref="B2:G2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  <col min="2" max="2" width="26.00390625" style="0" customWidth="1"/>
    <col min="3" max="3" width="9.57421875" style="0" customWidth="1"/>
  </cols>
  <sheetData>
    <row r="1" spans="1:7" ht="36.75" customHeight="1">
      <c r="A1" s="121" t="s">
        <v>129</v>
      </c>
      <c r="C1" s="121" t="s">
        <v>130</v>
      </c>
      <c r="D1" s="121"/>
      <c r="E1" s="121"/>
      <c r="F1" s="121"/>
      <c r="G1" s="121"/>
    </row>
    <row r="2" spans="1:8" ht="96.75" customHeight="1">
      <c r="A2" s="109" t="s">
        <v>148</v>
      </c>
      <c r="C2" s="221" t="s">
        <v>131</v>
      </c>
      <c r="D2" s="226"/>
      <c r="E2" s="226"/>
      <c r="F2" s="226"/>
      <c r="G2" s="226"/>
      <c r="H2" s="226"/>
    </row>
    <row r="3" spans="1:3" ht="25.5" customHeight="1">
      <c r="A3" t="s">
        <v>157</v>
      </c>
      <c r="C3" t="s">
        <v>150</v>
      </c>
    </row>
    <row r="4" spans="1:3" ht="18" customHeight="1">
      <c r="A4" t="s">
        <v>158</v>
      </c>
      <c r="C4" t="s">
        <v>149</v>
      </c>
    </row>
    <row r="5" ht="15" customHeight="1"/>
    <row r="6" spans="3:8" ht="28.5" customHeight="1">
      <c r="C6" s="98"/>
      <c r="H6" s="99"/>
    </row>
    <row r="7" spans="1:7" s="78" customFormat="1" ht="15.75">
      <c r="A7" s="101"/>
      <c r="B7" s="100" t="s">
        <v>133</v>
      </c>
      <c r="C7" s="103"/>
      <c r="D7" s="103"/>
      <c r="E7" s="103"/>
      <c r="F7" s="103"/>
      <c r="G7" s="103"/>
    </row>
    <row r="8" spans="1:7" s="78" customFormat="1" ht="15.75">
      <c r="A8" s="101"/>
      <c r="B8" s="102"/>
      <c r="C8" s="103"/>
      <c r="D8" s="103"/>
      <c r="E8" s="103"/>
      <c r="F8" s="103"/>
      <c r="G8" s="103"/>
    </row>
    <row r="9" spans="1:8" ht="12.75">
      <c r="A9" s="104" t="s">
        <v>134</v>
      </c>
      <c r="B9" s="105"/>
      <c r="C9" s="223" t="s">
        <v>3</v>
      </c>
      <c r="D9" s="224"/>
      <c r="E9" s="224"/>
      <c r="F9" s="225"/>
      <c r="G9" s="106" t="s">
        <v>4</v>
      </c>
      <c r="H9" s="112"/>
    </row>
    <row r="10" spans="1:8" ht="13.5" thickBot="1">
      <c r="A10" s="107"/>
      <c r="B10" s="108"/>
      <c r="C10" s="108" t="s">
        <v>6</v>
      </c>
      <c r="D10" s="108" t="s">
        <v>7</v>
      </c>
      <c r="E10" s="108" t="s">
        <v>8</v>
      </c>
      <c r="F10" s="108" t="s">
        <v>9</v>
      </c>
      <c r="G10" s="107" t="s">
        <v>10</v>
      </c>
      <c r="H10" s="112"/>
    </row>
    <row r="11" spans="1:7" s="192" customFormat="1" ht="18">
      <c r="A11" s="233" t="s">
        <v>137</v>
      </c>
      <c r="B11" s="234"/>
      <c r="C11" s="200">
        <v>0.3</v>
      </c>
      <c r="D11" s="194">
        <v>0</v>
      </c>
      <c r="E11" s="194">
        <v>16.1</v>
      </c>
      <c r="F11" s="201">
        <v>66</v>
      </c>
      <c r="G11" s="191">
        <v>200</v>
      </c>
    </row>
    <row r="12" spans="1:7" s="192" customFormat="1" ht="18">
      <c r="A12" s="227" t="s">
        <v>233</v>
      </c>
      <c r="B12" s="235"/>
      <c r="C12" s="193">
        <v>2.3</v>
      </c>
      <c r="D12" s="194">
        <v>20.4</v>
      </c>
      <c r="E12" s="194">
        <v>53.2</v>
      </c>
      <c r="F12" s="194">
        <v>335</v>
      </c>
      <c r="G12" s="195" t="s">
        <v>17</v>
      </c>
    </row>
    <row r="13" spans="1:7" ht="18">
      <c r="A13" s="236" t="s">
        <v>135</v>
      </c>
      <c r="B13" s="237"/>
      <c r="C13" s="32">
        <v>4.3</v>
      </c>
      <c r="D13" s="33">
        <v>15.2</v>
      </c>
      <c r="E13" s="33">
        <v>43</v>
      </c>
      <c r="F13" s="33">
        <v>323</v>
      </c>
      <c r="G13" s="35" t="s">
        <v>17</v>
      </c>
    </row>
    <row r="14" spans="1:7" s="192" customFormat="1" ht="18">
      <c r="A14" s="227" t="s">
        <v>234</v>
      </c>
      <c r="B14" s="228"/>
      <c r="C14" s="196">
        <v>8.2</v>
      </c>
      <c r="D14" s="194">
        <v>0.8</v>
      </c>
      <c r="E14" s="194">
        <v>56.7</v>
      </c>
      <c r="F14" s="194">
        <v>267</v>
      </c>
      <c r="G14" s="195" t="s">
        <v>17</v>
      </c>
    </row>
    <row r="15" spans="1:7" s="192" customFormat="1" ht="18">
      <c r="A15" s="227" t="s">
        <v>235</v>
      </c>
      <c r="B15" s="228"/>
      <c r="C15" s="197">
        <v>8.16</v>
      </c>
      <c r="D15" s="194">
        <v>18.7</v>
      </c>
      <c r="E15" s="194">
        <v>57.1</v>
      </c>
      <c r="F15" s="194">
        <v>420</v>
      </c>
      <c r="G15" s="195" t="s">
        <v>17</v>
      </c>
    </row>
    <row r="16" spans="1:7" s="192" customFormat="1" ht="18">
      <c r="A16" s="229" t="s">
        <v>136</v>
      </c>
      <c r="B16" s="230"/>
      <c r="C16" s="198">
        <v>5.6</v>
      </c>
      <c r="D16" s="199">
        <v>21.8</v>
      </c>
      <c r="E16" s="199">
        <v>67.5</v>
      </c>
      <c r="F16" s="199">
        <v>489</v>
      </c>
      <c r="G16" s="195" t="s">
        <v>17</v>
      </c>
    </row>
    <row r="17" spans="1:7" ht="18">
      <c r="A17" s="231" t="s">
        <v>140</v>
      </c>
      <c r="B17" s="232"/>
      <c r="C17" s="117">
        <v>4.3</v>
      </c>
      <c r="D17" s="113">
        <v>15.2</v>
      </c>
      <c r="E17" s="113">
        <v>43</v>
      </c>
      <c r="F17" s="113">
        <v>323</v>
      </c>
      <c r="G17" s="31" t="s">
        <v>17</v>
      </c>
    </row>
    <row r="18" spans="1:7" ht="18">
      <c r="A18" s="118" t="s">
        <v>159</v>
      </c>
      <c r="B18" s="119"/>
      <c r="C18" s="120">
        <v>6.16</v>
      </c>
      <c r="D18" s="120">
        <v>2.9</v>
      </c>
      <c r="E18" s="120">
        <v>47.6</v>
      </c>
      <c r="F18" s="120">
        <v>241</v>
      </c>
      <c r="G18" s="29" t="s">
        <v>17</v>
      </c>
    </row>
    <row r="19" spans="1:7" s="192" customFormat="1" ht="18">
      <c r="A19" s="188" t="s">
        <v>160</v>
      </c>
      <c r="B19" s="189"/>
      <c r="C19" s="190">
        <v>5.9</v>
      </c>
      <c r="D19" s="190">
        <v>5.5</v>
      </c>
      <c r="E19" s="190">
        <v>47.6</v>
      </c>
      <c r="F19" s="190">
        <v>263</v>
      </c>
      <c r="G19" s="191" t="s">
        <v>17</v>
      </c>
    </row>
    <row r="20" spans="1:7" s="192" customFormat="1" ht="18">
      <c r="A20" s="188" t="s">
        <v>236</v>
      </c>
      <c r="B20" s="189"/>
      <c r="C20" s="190">
        <v>3.83</v>
      </c>
      <c r="D20" s="190">
        <v>4.17</v>
      </c>
      <c r="E20" s="190">
        <v>28.82</v>
      </c>
      <c r="F20" s="190">
        <v>167</v>
      </c>
      <c r="G20" s="191" t="s">
        <v>17</v>
      </c>
    </row>
    <row r="21" spans="1:7" s="192" customFormat="1" ht="18">
      <c r="A21" s="188" t="s">
        <v>237</v>
      </c>
      <c r="B21" s="189"/>
      <c r="C21" s="190">
        <v>6.37</v>
      </c>
      <c r="D21" s="190">
        <v>8.33</v>
      </c>
      <c r="E21" s="190">
        <v>29.32</v>
      </c>
      <c r="F21" s="190">
        <v>217</v>
      </c>
      <c r="G21" s="191" t="s">
        <v>17</v>
      </c>
    </row>
    <row r="22" spans="1:7" s="192" customFormat="1" ht="18">
      <c r="A22" s="188" t="s">
        <v>238</v>
      </c>
      <c r="B22" s="189"/>
      <c r="C22" s="190">
        <v>6.37</v>
      </c>
      <c r="D22" s="190">
        <v>8.33</v>
      </c>
      <c r="E22" s="190">
        <v>29.32</v>
      </c>
      <c r="F22" s="190">
        <v>217</v>
      </c>
      <c r="G22" s="191" t="s">
        <v>17</v>
      </c>
    </row>
  </sheetData>
  <mergeCells count="9">
    <mergeCell ref="A17:B17"/>
    <mergeCell ref="A11:B11"/>
    <mergeCell ref="A12:B12"/>
    <mergeCell ref="A13:B13"/>
    <mergeCell ref="A14:B14"/>
    <mergeCell ref="C9:F9"/>
    <mergeCell ref="C2:H2"/>
    <mergeCell ref="A15:B15"/>
    <mergeCell ref="A16:B16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N22">
      <selection activeCell="Q37" sqref="Q37"/>
    </sheetView>
  </sheetViews>
  <sheetFormatPr defaultColWidth="9.140625" defaultRowHeight="12.75"/>
  <cols>
    <col min="1" max="1" width="19.140625" style="0" hidden="1" customWidth="1"/>
    <col min="2" max="8" width="0" style="0" hidden="1" customWidth="1"/>
    <col min="9" max="9" width="8.7109375" style="0" hidden="1" customWidth="1"/>
    <col min="10" max="13" width="0" style="0" hidden="1" customWidth="1"/>
    <col min="14" max="14" width="20.8515625" style="0" customWidth="1"/>
    <col min="15" max="15" width="5.421875" style="0" customWidth="1"/>
    <col min="16" max="16" width="5.8515625" style="0" customWidth="1"/>
    <col min="17" max="17" width="5.57421875" style="0" customWidth="1"/>
    <col min="18" max="18" width="6.421875" style="0" customWidth="1"/>
    <col min="19" max="19" width="5.00390625" style="0" customWidth="1"/>
    <col min="20" max="20" width="6.7109375" style="0" customWidth="1"/>
    <col min="21" max="21" width="6.421875" style="0" customWidth="1"/>
    <col min="22" max="22" width="5.57421875" style="0" customWidth="1"/>
    <col min="23" max="23" width="5.8515625" style="0" customWidth="1"/>
    <col min="24" max="24" width="6.421875" style="0" customWidth="1"/>
    <col min="25" max="25" width="9.00390625" style="0" customWidth="1"/>
  </cols>
  <sheetData>
    <row r="1" spans="14:24" ht="12.75">
      <c r="N1" s="78" t="s">
        <v>60</v>
      </c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4:24" ht="12.75">
      <c r="N2" s="78" t="s">
        <v>73</v>
      </c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4:24" ht="12.75">
      <c r="N3" s="78" t="s">
        <v>62</v>
      </c>
      <c r="O3" s="78"/>
      <c r="P3" s="78"/>
      <c r="Q3" s="78"/>
      <c r="R3" s="78"/>
      <c r="S3" s="78"/>
      <c r="T3" s="78"/>
      <c r="U3" s="78"/>
      <c r="V3" s="78"/>
      <c r="W3" s="78"/>
      <c r="X3" s="78"/>
    </row>
    <row r="4" ht="13.5" thickBot="1"/>
    <row r="5" spans="14:24" ht="12.75">
      <c r="N5" s="84" t="s">
        <v>164</v>
      </c>
      <c r="O5" s="85"/>
      <c r="P5" s="85"/>
      <c r="Q5" s="85"/>
      <c r="R5" s="86"/>
      <c r="T5" s="130" t="s">
        <v>168</v>
      </c>
      <c r="U5" s="131"/>
      <c r="V5" s="131"/>
      <c r="W5" s="131"/>
      <c r="X5" s="132"/>
    </row>
    <row r="6" spans="14:24" ht="12.75">
      <c r="N6" s="112" t="s">
        <v>163</v>
      </c>
      <c r="R6" s="164"/>
      <c r="T6" s="133" t="s">
        <v>179</v>
      </c>
      <c r="X6" s="134"/>
    </row>
    <row r="7" spans="14:24" ht="12.75">
      <c r="N7" s="165" t="s">
        <v>74</v>
      </c>
      <c r="O7" s="103"/>
      <c r="P7" s="125"/>
      <c r="Q7" s="125"/>
      <c r="R7" s="166"/>
      <c r="S7" s="125"/>
      <c r="T7" s="136"/>
      <c r="U7" s="126"/>
      <c r="V7" s="103"/>
      <c r="W7" s="103"/>
      <c r="X7" s="137"/>
    </row>
    <row r="8" spans="14:24" ht="12.75">
      <c r="N8" s="165" t="s">
        <v>210</v>
      </c>
      <c r="O8" s="103"/>
      <c r="P8" s="103"/>
      <c r="Q8" s="103"/>
      <c r="R8" s="167"/>
      <c r="S8" s="103"/>
      <c r="T8" s="136"/>
      <c r="U8" s="126"/>
      <c r="V8" s="103"/>
      <c r="W8" s="103"/>
      <c r="X8" s="137"/>
    </row>
    <row r="9" spans="1:25" ht="12.75">
      <c r="A9" s="1" t="s">
        <v>89</v>
      </c>
      <c r="B9" s="90"/>
      <c r="C9" s="90">
        <v>0.2</v>
      </c>
      <c r="D9" s="91"/>
      <c r="E9" s="1"/>
      <c r="F9" s="1"/>
      <c r="G9" s="1"/>
      <c r="H9" s="1">
        <v>0.2</v>
      </c>
      <c r="I9" s="1"/>
      <c r="J9" s="1"/>
      <c r="K9" s="1"/>
      <c r="L9">
        <f>SUM(B9:K9)</f>
        <v>0.4</v>
      </c>
      <c r="M9">
        <f>SUM(L9*1000)</f>
        <v>400</v>
      </c>
      <c r="N9" s="168" t="s">
        <v>89</v>
      </c>
      <c r="O9" s="129"/>
      <c r="P9" s="129"/>
      <c r="Q9" s="129"/>
      <c r="R9" s="167"/>
      <c r="S9" s="103"/>
      <c r="T9" s="138"/>
      <c r="U9" s="103"/>
      <c r="V9" s="103"/>
      <c r="W9" s="103"/>
      <c r="X9" s="137"/>
      <c r="Y9" s="103"/>
    </row>
    <row r="10" spans="1:25" ht="12.75">
      <c r="A10" s="1" t="s">
        <v>90</v>
      </c>
      <c r="B10" s="90"/>
      <c r="C10" s="90"/>
      <c r="D10" s="91"/>
      <c r="E10" s="1"/>
      <c r="F10" s="1"/>
      <c r="G10" s="1"/>
      <c r="H10" s="1"/>
      <c r="I10" s="1"/>
      <c r="J10" s="1">
        <v>0.1</v>
      </c>
      <c r="K10" s="1"/>
      <c r="L10">
        <f aca="true" t="shared" si="0" ref="L10:L55">SUM(B10:K10)</f>
        <v>0.1</v>
      </c>
      <c r="M10">
        <f>SUM(L10*1000)</f>
        <v>100</v>
      </c>
      <c r="N10" s="168" t="s">
        <v>55</v>
      </c>
      <c r="O10" s="129"/>
      <c r="P10" s="129"/>
      <c r="Q10" s="129"/>
      <c r="R10" s="167"/>
      <c r="S10" s="103"/>
      <c r="T10" s="138"/>
      <c r="U10" s="103"/>
      <c r="V10" s="103"/>
      <c r="W10" s="103"/>
      <c r="X10" s="137"/>
      <c r="Y10" s="103"/>
    </row>
    <row r="11" spans="1:25" ht="12.75">
      <c r="A11" s="1" t="s">
        <v>125</v>
      </c>
      <c r="B11" s="90"/>
      <c r="C11" s="90"/>
      <c r="D11" s="92">
        <v>1</v>
      </c>
      <c r="E11" s="1"/>
      <c r="F11" s="1"/>
      <c r="G11" s="1"/>
      <c r="H11" s="1"/>
      <c r="I11" s="1"/>
      <c r="J11" s="1"/>
      <c r="K11" s="1"/>
      <c r="L11">
        <f t="shared" si="0"/>
        <v>1</v>
      </c>
      <c r="M11">
        <v>1</v>
      </c>
      <c r="N11" s="168" t="s">
        <v>33</v>
      </c>
      <c r="O11" s="129"/>
      <c r="P11" s="129"/>
      <c r="Q11" s="129"/>
      <c r="R11" s="167"/>
      <c r="S11" s="103"/>
      <c r="T11" s="138"/>
      <c r="U11" s="103"/>
      <c r="V11" s="103"/>
      <c r="W11" s="103"/>
      <c r="X11" s="137"/>
      <c r="Y11" s="103"/>
    </row>
    <row r="12" spans="1:25" ht="12.75">
      <c r="A12" s="1" t="s">
        <v>33</v>
      </c>
      <c r="B12" s="90"/>
      <c r="C12" s="90"/>
      <c r="D12" s="93">
        <v>0.03</v>
      </c>
      <c r="E12" s="1"/>
      <c r="F12" s="1"/>
      <c r="G12" s="1"/>
      <c r="H12" s="1"/>
      <c r="I12" s="1"/>
      <c r="J12" s="1"/>
      <c r="K12" s="1"/>
      <c r="L12">
        <f t="shared" si="0"/>
        <v>0.03</v>
      </c>
      <c r="M12">
        <f aca="true" t="shared" si="1" ref="M12:M19">SUM(L12*1000)</f>
        <v>30</v>
      </c>
      <c r="N12" s="168" t="s">
        <v>92</v>
      </c>
      <c r="O12" s="129"/>
      <c r="P12" s="129"/>
      <c r="Q12" s="129"/>
      <c r="R12" s="167"/>
      <c r="S12" s="103"/>
      <c r="T12" s="138"/>
      <c r="U12" s="103"/>
      <c r="V12" s="103"/>
      <c r="W12" s="103"/>
      <c r="X12" s="137"/>
      <c r="Y12" s="103"/>
    </row>
    <row r="13" spans="1:25" ht="12.75">
      <c r="A13" s="1" t="s">
        <v>91</v>
      </c>
      <c r="B13" s="90"/>
      <c r="C13" s="90"/>
      <c r="D13" s="93">
        <v>0.05</v>
      </c>
      <c r="E13" s="1"/>
      <c r="F13" s="1">
        <v>0.052</v>
      </c>
      <c r="G13" s="1">
        <v>0.05</v>
      </c>
      <c r="H13" s="1">
        <v>0.053</v>
      </c>
      <c r="I13" s="1">
        <v>0.023</v>
      </c>
      <c r="J13" s="1"/>
      <c r="K13" s="1">
        <v>0.053</v>
      </c>
      <c r="L13">
        <f t="shared" si="0"/>
        <v>0.281</v>
      </c>
      <c r="M13">
        <f t="shared" si="1"/>
        <v>281</v>
      </c>
      <c r="N13" s="168" t="s">
        <v>195</v>
      </c>
      <c r="O13" s="129"/>
      <c r="P13" s="129"/>
      <c r="Q13" s="129"/>
      <c r="R13" s="167"/>
      <c r="S13" s="103"/>
      <c r="T13" s="138"/>
      <c r="U13" s="103"/>
      <c r="V13" s="103"/>
      <c r="W13" s="103"/>
      <c r="X13" s="137"/>
      <c r="Y13" s="103"/>
    </row>
    <row r="14" spans="1:25" ht="12.75">
      <c r="A14" s="1" t="s">
        <v>92</v>
      </c>
      <c r="B14" s="90"/>
      <c r="C14" s="90">
        <v>0.02</v>
      </c>
      <c r="D14" s="1"/>
      <c r="E14" s="1"/>
      <c r="F14" s="1"/>
      <c r="G14" s="1"/>
      <c r="H14" s="1"/>
      <c r="I14" s="1"/>
      <c r="J14" s="1"/>
      <c r="K14" s="1"/>
      <c r="L14">
        <f t="shared" si="0"/>
        <v>0.02</v>
      </c>
      <c r="M14">
        <f t="shared" si="1"/>
        <v>20</v>
      </c>
      <c r="N14" s="168" t="s">
        <v>196</v>
      </c>
      <c r="O14" s="129"/>
      <c r="P14" s="129"/>
      <c r="Q14" s="129"/>
      <c r="R14" s="167"/>
      <c r="S14" s="103"/>
      <c r="T14" s="138" t="s">
        <v>121</v>
      </c>
      <c r="U14" s="103"/>
      <c r="V14" s="103"/>
      <c r="W14" s="103"/>
      <c r="X14" s="137"/>
      <c r="Y14" s="103"/>
    </row>
    <row r="15" spans="1:25" ht="12.75">
      <c r="A15" s="1" t="s">
        <v>48</v>
      </c>
      <c r="B15" s="90"/>
      <c r="C15" s="90"/>
      <c r="D15" s="1"/>
      <c r="E15" s="1"/>
      <c r="F15" s="1"/>
      <c r="G15" s="1"/>
      <c r="H15" s="1"/>
      <c r="I15" s="1"/>
      <c r="J15" s="1"/>
      <c r="K15" s="1"/>
      <c r="L15">
        <f t="shared" si="0"/>
        <v>0</v>
      </c>
      <c r="M15">
        <f t="shared" si="1"/>
        <v>0</v>
      </c>
      <c r="N15" s="168" t="s">
        <v>48</v>
      </c>
      <c r="O15" s="129"/>
      <c r="P15" s="129"/>
      <c r="Q15" s="129"/>
      <c r="R15" s="167"/>
      <c r="S15" s="103"/>
      <c r="T15" s="138" t="s">
        <v>174</v>
      </c>
      <c r="U15" s="103"/>
      <c r="V15" s="103"/>
      <c r="W15" s="103"/>
      <c r="X15" s="137"/>
      <c r="Y15" s="103"/>
    </row>
    <row r="16" spans="1:25" ht="13.5" thickBot="1">
      <c r="A16" s="1" t="s">
        <v>93</v>
      </c>
      <c r="B16" s="90"/>
      <c r="C16" s="90"/>
      <c r="D16" s="1">
        <v>0.05</v>
      </c>
      <c r="E16" s="1"/>
      <c r="F16" s="1"/>
      <c r="G16" s="1"/>
      <c r="H16" s="1"/>
      <c r="I16" s="1"/>
      <c r="J16" s="1"/>
      <c r="K16" s="1">
        <v>0.05</v>
      </c>
      <c r="L16">
        <f t="shared" si="0"/>
        <v>0.1</v>
      </c>
      <c r="M16">
        <f t="shared" si="1"/>
        <v>100</v>
      </c>
      <c r="N16" s="169" t="s">
        <v>46</v>
      </c>
      <c r="O16" s="129"/>
      <c r="P16" s="129"/>
      <c r="Q16" s="129"/>
      <c r="R16" s="167"/>
      <c r="S16" s="103"/>
      <c r="T16" s="139"/>
      <c r="U16" s="140"/>
      <c r="V16" s="140"/>
      <c r="W16" s="140"/>
      <c r="X16" s="141"/>
      <c r="Y16" s="103"/>
    </row>
    <row r="17" spans="1:25" ht="13.5" thickBot="1">
      <c r="A17" s="1" t="s">
        <v>46</v>
      </c>
      <c r="B17" s="90"/>
      <c r="C17" s="90"/>
      <c r="D17" s="1"/>
      <c r="E17" s="1"/>
      <c r="F17" s="1"/>
      <c r="G17" s="1">
        <v>0.004</v>
      </c>
      <c r="H17" s="1"/>
      <c r="I17" s="1"/>
      <c r="J17" s="1"/>
      <c r="K17" s="1"/>
      <c r="L17">
        <f t="shared" si="0"/>
        <v>0.004</v>
      </c>
      <c r="M17">
        <f t="shared" si="1"/>
        <v>4</v>
      </c>
      <c r="N17" s="169" t="s">
        <v>94</v>
      </c>
      <c r="O17" s="129"/>
      <c r="P17" s="129"/>
      <c r="Q17" s="129"/>
      <c r="R17" s="167"/>
      <c r="S17" s="103"/>
      <c r="T17" s="103"/>
      <c r="U17" s="103"/>
      <c r="V17" s="103"/>
      <c r="W17" s="103"/>
      <c r="X17" s="103"/>
      <c r="Y17" s="103"/>
    </row>
    <row r="18" spans="1:25" ht="12.75">
      <c r="A18" s="88" t="s">
        <v>94</v>
      </c>
      <c r="B18" s="90">
        <v>0.062</v>
      </c>
      <c r="C18" s="90">
        <v>0.099</v>
      </c>
      <c r="D18" s="1"/>
      <c r="E18" s="1">
        <v>0.032</v>
      </c>
      <c r="F18" s="1"/>
      <c r="G18" s="1"/>
      <c r="H18" s="1"/>
      <c r="I18" s="1"/>
      <c r="J18" s="1">
        <v>0.143</v>
      </c>
      <c r="K18" s="1"/>
      <c r="L18">
        <f t="shared" si="0"/>
        <v>0.33599999999999997</v>
      </c>
      <c r="M18">
        <f t="shared" si="1"/>
        <v>335.99999999999994</v>
      </c>
      <c r="N18" s="169" t="s">
        <v>95</v>
      </c>
      <c r="O18" s="129"/>
      <c r="P18" s="129"/>
      <c r="Q18" s="129"/>
      <c r="R18" s="167"/>
      <c r="S18" s="103"/>
      <c r="T18" s="142" t="s">
        <v>175</v>
      </c>
      <c r="U18" s="143"/>
      <c r="V18" s="143"/>
      <c r="W18" s="143"/>
      <c r="X18" s="144"/>
      <c r="Y18" s="103"/>
    </row>
    <row r="19" spans="1:25" ht="12.75">
      <c r="A19" s="88" t="s">
        <v>95</v>
      </c>
      <c r="B19" s="90">
        <v>0.04</v>
      </c>
      <c r="C19" s="90">
        <v>0.07</v>
      </c>
      <c r="D19" s="1">
        <v>0.1</v>
      </c>
      <c r="E19" s="1">
        <v>0.154</v>
      </c>
      <c r="F19" s="1"/>
      <c r="G19" s="1">
        <v>0.1</v>
      </c>
      <c r="H19" s="1">
        <v>0.15</v>
      </c>
      <c r="I19" s="1">
        <v>0.246</v>
      </c>
      <c r="J19" s="1">
        <v>0.1</v>
      </c>
      <c r="K19" s="1">
        <v>0.1</v>
      </c>
      <c r="L19">
        <f t="shared" si="0"/>
        <v>1.06</v>
      </c>
      <c r="M19">
        <f t="shared" si="1"/>
        <v>1060</v>
      </c>
      <c r="N19" s="169" t="s">
        <v>155</v>
      </c>
      <c r="O19" s="129"/>
      <c r="P19" s="129"/>
      <c r="Q19" s="129"/>
      <c r="R19" s="167"/>
      <c r="S19" s="103"/>
      <c r="T19" s="145" t="s">
        <v>176</v>
      </c>
      <c r="U19" s="103"/>
      <c r="V19" s="103"/>
      <c r="W19" s="103"/>
      <c r="X19" s="137"/>
      <c r="Y19" s="103"/>
    </row>
    <row r="20" spans="1:25" ht="12.75" customHeight="1">
      <c r="A20" s="88" t="s">
        <v>126</v>
      </c>
      <c r="B20" s="90"/>
      <c r="C20" s="90"/>
      <c r="D20" s="1"/>
      <c r="E20" s="1"/>
      <c r="F20" s="1"/>
      <c r="G20" s="1"/>
      <c r="H20" s="1"/>
      <c r="I20" s="1"/>
      <c r="J20" s="1"/>
      <c r="K20" s="1">
        <v>1</v>
      </c>
      <c r="L20">
        <f t="shared" si="0"/>
        <v>1</v>
      </c>
      <c r="M20">
        <v>1</v>
      </c>
      <c r="N20" s="169" t="s">
        <v>15</v>
      </c>
      <c r="O20" s="129"/>
      <c r="P20" s="129"/>
      <c r="Q20" s="129"/>
      <c r="R20" s="167"/>
      <c r="S20" s="103"/>
      <c r="T20" s="146"/>
      <c r="U20" s="128"/>
      <c r="V20" s="128"/>
      <c r="W20" s="128"/>
      <c r="X20" s="137"/>
      <c r="Y20" s="103"/>
    </row>
    <row r="21" spans="1:25" ht="12.75">
      <c r="A21" s="88" t="s">
        <v>97</v>
      </c>
      <c r="B21" s="90"/>
      <c r="C21" s="90"/>
      <c r="D21" s="1"/>
      <c r="E21" s="1"/>
      <c r="F21" s="1">
        <v>0.03</v>
      </c>
      <c r="G21" s="1"/>
      <c r="H21" s="1"/>
      <c r="I21" s="1"/>
      <c r="J21" s="1"/>
      <c r="K21" s="1"/>
      <c r="L21">
        <f t="shared" si="0"/>
        <v>0.03</v>
      </c>
      <c r="M21">
        <f aca="true" t="shared" si="2" ref="M21:M54">SUM(L21*1000)</f>
        <v>30</v>
      </c>
      <c r="N21" s="169" t="s">
        <v>98</v>
      </c>
      <c r="O21" s="129"/>
      <c r="P21" s="129"/>
      <c r="Q21" s="129"/>
      <c r="R21" s="167"/>
      <c r="S21" s="103"/>
      <c r="T21" s="136"/>
      <c r="U21" s="103"/>
      <c r="V21" s="103"/>
      <c r="W21" s="103"/>
      <c r="X21" s="137"/>
      <c r="Y21" s="103"/>
    </row>
    <row r="22" spans="1:25" ht="12.75">
      <c r="A22" s="88" t="s">
        <v>15</v>
      </c>
      <c r="B22" s="90">
        <v>0.008</v>
      </c>
      <c r="C22" s="1"/>
      <c r="D22" s="1"/>
      <c r="E22" s="1"/>
      <c r="F22" s="1">
        <v>0.008</v>
      </c>
      <c r="G22" s="1"/>
      <c r="H22" s="1"/>
      <c r="I22" s="1"/>
      <c r="J22" s="1"/>
      <c r="K22" s="1"/>
      <c r="L22">
        <f t="shared" si="0"/>
        <v>0.016</v>
      </c>
      <c r="M22">
        <f t="shared" si="2"/>
        <v>16</v>
      </c>
      <c r="N22" s="169" t="s">
        <v>99</v>
      </c>
      <c r="O22" s="129"/>
      <c r="P22" s="129"/>
      <c r="Q22" s="129"/>
      <c r="R22" s="167"/>
      <c r="S22" s="103"/>
      <c r="T22" s="136" t="s">
        <v>178</v>
      </c>
      <c r="U22" s="103"/>
      <c r="V22" s="103"/>
      <c r="W22" s="103"/>
      <c r="X22" s="137"/>
      <c r="Y22" s="103"/>
    </row>
    <row r="23" spans="1:25" ht="13.5" thickBot="1">
      <c r="A23" s="88" t="s">
        <v>98</v>
      </c>
      <c r="B23" s="90"/>
      <c r="C23" s="90">
        <v>0.04</v>
      </c>
      <c r="D23" s="1">
        <v>0.01</v>
      </c>
      <c r="E23" s="1"/>
      <c r="F23" s="1"/>
      <c r="G23" s="1"/>
      <c r="H23" s="1"/>
      <c r="I23" s="1"/>
      <c r="J23" s="1"/>
      <c r="K23" s="1"/>
      <c r="L23">
        <f t="shared" si="0"/>
        <v>0.05</v>
      </c>
      <c r="M23">
        <f t="shared" si="2"/>
        <v>50</v>
      </c>
      <c r="N23" s="169" t="s">
        <v>100</v>
      </c>
      <c r="O23" s="129"/>
      <c r="P23" s="129"/>
      <c r="Q23" s="129"/>
      <c r="R23" s="167"/>
      <c r="S23" s="103"/>
      <c r="T23" s="139"/>
      <c r="U23" s="140"/>
      <c r="V23" s="140"/>
      <c r="W23" s="140"/>
      <c r="X23" s="141"/>
      <c r="Y23" s="103"/>
    </row>
    <row r="24" spans="1:25" ht="12.75">
      <c r="A24" s="88" t="s">
        <v>99</v>
      </c>
      <c r="B24" s="90"/>
      <c r="C24" s="90"/>
      <c r="D24" s="1"/>
      <c r="E24" s="1"/>
      <c r="F24" s="1"/>
      <c r="G24" s="1"/>
      <c r="H24" s="1"/>
      <c r="I24" s="1"/>
      <c r="J24" s="1"/>
      <c r="K24" s="1"/>
      <c r="L24">
        <f t="shared" si="0"/>
        <v>0</v>
      </c>
      <c r="M24">
        <f t="shared" si="2"/>
        <v>0</v>
      </c>
      <c r="N24" s="169" t="s">
        <v>101</v>
      </c>
      <c r="O24" s="129"/>
      <c r="P24" s="129"/>
      <c r="Q24" s="129"/>
      <c r="R24" s="167"/>
      <c r="S24" s="103"/>
      <c r="T24" s="103"/>
      <c r="U24" s="103"/>
      <c r="V24" s="103"/>
      <c r="W24" s="103"/>
      <c r="X24" s="103"/>
      <c r="Y24" s="103"/>
    </row>
    <row r="25" spans="1:20" ht="12.75">
      <c r="A25" s="88" t="s">
        <v>100</v>
      </c>
      <c r="B25" s="90"/>
      <c r="C25" s="90">
        <v>0.0003</v>
      </c>
      <c r="D25" s="1"/>
      <c r="E25" s="1"/>
      <c r="F25" s="1"/>
      <c r="G25" s="1"/>
      <c r="H25" s="1"/>
      <c r="I25" s="1"/>
      <c r="J25" s="1">
        <v>0.0002</v>
      </c>
      <c r="K25" s="1"/>
      <c r="L25">
        <f t="shared" si="0"/>
        <v>0.0005</v>
      </c>
      <c r="M25">
        <f t="shared" si="2"/>
        <v>0.5</v>
      </c>
      <c r="N25" s="169" t="s">
        <v>102</v>
      </c>
      <c r="O25" s="129"/>
      <c r="P25" s="129"/>
      <c r="Q25" s="129"/>
      <c r="R25" s="167"/>
      <c r="S25" s="103"/>
      <c r="T25" s="103"/>
    </row>
    <row r="26" spans="1:20" ht="14.25" customHeight="1">
      <c r="A26" s="88" t="s">
        <v>101</v>
      </c>
      <c r="B26" s="90">
        <v>0.012</v>
      </c>
      <c r="C26" s="90">
        <v>0.013</v>
      </c>
      <c r="D26" s="1">
        <v>0.013</v>
      </c>
      <c r="E26" s="1">
        <v>0.025</v>
      </c>
      <c r="F26" s="1">
        <v>0.022</v>
      </c>
      <c r="G26" s="1">
        <v>0.06</v>
      </c>
      <c r="H26" s="1">
        <v>0.019</v>
      </c>
      <c r="I26" s="1">
        <v>0.015</v>
      </c>
      <c r="J26" s="1">
        <v>0.017</v>
      </c>
      <c r="K26" s="1">
        <v>0.018</v>
      </c>
      <c r="L26">
        <f t="shared" si="0"/>
        <v>0.214</v>
      </c>
      <c r="M26">
        <f t="shared" si="2"/>
        <v>214</v>
      </c>
      <c r="N26" s="169" t="s">
        <v>103</v>
      </c>
      <c r="O26" s="129"/>
      <c r="P26" s="129"/>
      <c r="Q26" s="129"/>
      <c r="R26" s="167"/>
      <c r="S26" s="103"/>
      <c r="T26" s="103"/>
    </row>
    <row r="27" spans="1:20" ht="15" customHeight="1">
      <c r="A27" s="88" t="s">
        <v>102</v>
      </c>
      <c r="B27" s="90"/>
      <c r="C27" s="90"/>
      <c r="D27" s="1"/>
      <c r="E27" s="1">
        <v>0.01</v>
      </c>
      <c r="F27" s="1">
        <v>0.055</v>
      </c>
      <c r="G27" s="1"/>
      <c r="H27" s="1"/>
      <c r="I27" s="1"/>
      <c r="J27" s="1"/>
      <c r="K27" s="1"/>
      <c r="L27">
        <f t="shared" si="0"/>
        <v>0.065</v>
      </c>
      <c r="M27">
        <f t="shared" si="2"/>
        <v>65</v>
      </c>
      <c r="N27" s="169" t="s">
        <v>43</v>
      </c>
      <c r="O27" s="129"/>
      <c r="P27" s="129"/>
      <c r="Q27" s="129"/>
      <c r="R27" s="167"/>
      <c r="S27" s="103"/>
      <c r="T27" s="103"/>
    </row>
    <row r="28" spans="1:20" ht="9.75" customHeight="1">
      <c r="A28" s="88" t="s">
        <v>103</v>
      </c>
      <c r="B28" s="90"/>
      <c r="C28" s="90">
        <v>0.005</v>
      </c>
      <c r="D28" s="1">
        <v>0.004</v>
      </c>
      <c r="E28" s="1">
        <v>0.005</v>
      </c>
      <c r="F28" s="1">
        <v>0.009</v>
      </c>
      <c r="G28" s="1">
        <v>0.003</v>
      </c>
      <c r="H28" s="1">
        <v>0.0005</v>
      </c>
      <c r="I28" s="1">
        <v>0.007</v>
      </c>
      <c r="J28" s="1">
        <v>0.007</v>
      </c>
      <c r="K28" s="1"/>
      <c r="L28">
        <f t="shared" si="0"/>
        <v>0.0405</v>
      </c>
      <c r="M28">
        <f t="shared" si="2"/>
        <v>40.5</v>
      </c>
      <c r="N28" s="169" t="s">
        <v>105</v>
      </c>
      <c r="O28" s="129"/>
      <c r="P28" s="129"/>
      <c r="Q28" s="129"/>
      <c r="R28" s="167"/>
      <c r="S28" s="103"/>
      <c r="T28" s="103"/>
    </row>
    <row r="29" spans="1:20" ht="9.75" customHeight="1">
      <c r="A29" s="88" t="s">
        <v>43</v>
      </c>
      <c r="B29" s="90">
        <v>0.015</v>
      </c>
      <c r="C29" s="90">
        <v>0.01</v>
      </c>
      <c r="D29" s="1">
        <v>0.103</v>
      </c>
      <c r="E29" s="1">
        <v>0.013</v>
      </c>
      <c r="F29" s="1">
        <v>0.015</v>
      </c>
      <c r="G29" s="1">
        <v>0.012</v>
      </c>
      <c r="H29" s="1">
        <v>0.105</v>
      </c>
      <c r="I29" s="1">
        <v>0.012</v>
      </c>
      <c r="J29" s="1">
        <v>0.008</v>
      </c>
      <c r="K29" s="1">
        <v>0.008</v>
      </c>
      <c r="L29">
        <f t="shared" si="0"/>
        <v>0.30100000000000005</v>
      </c>
      <c r="M29">
        <f t="shared" si="2"/>
        <v>301.00000000000006</v>
      </c>
      <c r="N29" s="169" t="s">
        <v>197</v>
      </c>
      <c r="O29" s="129"/>
      <c r="P29" s="129"/>
      <c r="Q29" s="129"/>
      <c r="R29" s="167"/>
      <c r="S29" s="103"/>
      <c r="T29" s="103"/>
    </row>
    <row r="30" spans="1:20" ht="10.5" customHeight="1">
      <c r="A30" s="88"/>
      <c r="B30" s="90"/>
      <c r="C30" s="90"/>
      <c r="D30" s="1"/>
      <c r="E30" s="1"/>
      <c r="F30" s="1"/>
      <c r="G30" s="1"/>
      <c r="H30" s="1"/>
      <c r="I30" s="1"/>
      <c r="J30" s="1"/>
      <c r="K30" s="1"/>
      <c r="N30" s="169" t="s">
        <v>107</v>
      </c>
      <c r="O30" s="129"/>
      <c r="P30" s="129"/>
      <c r="Q30" s="129"/>
      <c r="R30" s="167"/>
      <c r="S30" s="103"/>
      <c r="T30" s="103"/>
    </row>
    <row r="31" spans="1:20" ht="12.75">
      <c r="A31" s="88" t="s">
        <v>105</v>
      </c>
      <c r="B31" s="90"/>
      <c r="C31" s="90"/>
      <c r="D31" s="1"/>
      <c r="E31" s="1">
        <v>0.088</v>
      </c>
      <c r="F31" s="1"/>
      <c r="G31" s="1"/>
      <c r="H31" s="1"/>
      <c r="I31" s="1"/>
      <c r="J31" s="1">
        <v>0.088</v>
      </c>
      <c r="K31" s="1"/>
      <c r="L31">
        <f t="shared" si="0"/>
        <v>0.176</v>
      </c>
      <c r="M31">
        <f t="shared" si="2"/>
        <v>176</v>
      </c>
      <c r="N31" s="169" t="s">
        <v>108</v>
      </c>
      <c r="O31" s="129"/>
      <c r="P31" s="129"/>
      <c r="Q31" s="129"/>
      <c r="R31" s="167"/>
      <c r="S31" s="103"/>
      <c r="T31" s="103"/>
    </row>
    <row r="32" spans="1:20" ht="14.25" customHeight="1">
      <c r="A32" s="88" t="s">
        <v>127</v>
      </c>
      <c r="B32" s="90">
        <v>0.076</v>
      </c>
      <c r="C32" s="90"/>
      <c r="D32" s="1"/>
      <c r="E32" s="1">
        <v>0.038</v>
      </c>
      <c r="F32" s="1">
        <v>0.098</v>
      </c>
      <c r="G32" s="1">
        <v>0.083</v>
      </c>
      <c r="H32" s="1"/>
      <c r="I32" s="1">
        <v>0.015</v>
      </c>
      <c r="J32" s="1">
        <v>0.038</v>
      </c>
      <c r="K32" s="1"/>
      <c r="L32">
        <f t="shared" si="0"/>
        <v>0.348</v>
      </c>
      <c r="M32">
        <f t="shared" si="2"/>
        <v>348</v>
      </c>
      <c r="N32" s="169" t="s">
        <v>198</v>
      </c>
      <c r="O32" s="129"/>
      <c r="P32" s="129"/>
      <c r="Q32" s="129"/>
      <c r="R32" s="167"/>
      <c r="S32" s="103"/>
      <c r="T32" s="103"/>
    </row>
    <row r="33" spans="1:20" ht="12.75">
      <c r="A33" s="88" t="s">
        <v>107</v>
      </c>
      <c r="B33" s="90">
        <v>0.013</v>
      </c>
      <c r="C33" s="90">
        <v>0.028</v>
      </c>
      <c r="D33" s="1">
        <v>0.018</v>
      </c>
      <c r="E33" s="1">
        <v>0.042</v>
      </c>
      <c r="F33" s="1">
        <v>0.005</v>
      </c>
      <c r="G33" s="1">
        <v>0.013</v>
      </c>
      <c r="H33" s="1">
        <v>0.015</v>
      </c>
      <c r="I33" s="1">
        <v>0.018</v>
      </c>
      <c r="J33" s="1">
        <v>0.015</v>
      </c>
      <c r="K33" s="1">
        <v>0.023</v>
      </c>
      <c r="L33">
        <f t="shared" si="0"/>
        <v>0.18999999999999997</v>
      </c>
      <c r="M33">
        <f t="shared" si="2"/>
        <v>189.99999999999997</v>
      </c>
      <c r="N33" s="169" t="s">
        <v>110</v>
      </c>
      <c r="O33" s="129"/>
      <c r="P33" s="129"/>
      <c r="Q33" s="129"/>
      <c r="R33" s="167"/>
      <c r="S33" s="103"/>
      <c r="T33" s="103"/>
    </row>
    <row r="34" spans="1:20" ht="12.75">
      <c r="A34" s="88" t="s">
        <v>108</v>
      </c>
      <c r="B34" s="90"/>
      <c r="C34" s="90">
        <v>0.003</v>
      </c>
      <c r="D34" s="1">
        <v>0.013</v>
      </c>
      <c r="E34" s="1">
        <v>0.006</v>
      </c>
      <c r="F34" s="1">
        <v>0.006</v>
      </c>
      <c r="G34" s="1">
        <v>0.011</v>
      </c>
      <c r="H34" s="1">
        <v>0.003</v>
      </c>
      <c r="I34" s="1">
        <v>0.002</v>
      </c>
      <c r="J34" s="1">
        <v>0.005</v>
      </c>
      <c r="K34" s="1"/>
      <c r="L34">
        <f t="shared" si="0"/>
        <v>0.048999999999999995</v>
      </c>
      <c r="M34">
        <f t="shared" si="2"/>
        <v>48.99999999999999</v>
      </c>
      <c r="N34" s="169" t="s">
        <v>111</v>
      </c>
      <c r="O34" s="129"/>
      <c r="P34" s="129"/>
      <c r="Q34" s="129"/>
      <c r="R34" s="167"/>
      <c r="S34" s="103"/>
      <c r="T34" s="103"/>
    </row>
    <row r="35" spans="1:20" ht="13.5" customHeight="1">
      <c r="A35" s="88" t="s">
        <v>109</v>
      </c>
      <c r="B35" s="90"/>
      <c r="C35" s="1"/>
      <c r="D35" s="1"/>
      <c r="E35" s="1"/>
      <c r="F35" s="1">
        <v>0.05</v>
      </c>
      <c r="G35" s="1">
        <v>0.017</v>
      </c>
      <c r="H35" s="1"/>
      <c r="I35" s="1"/>
      <c r="J35" s="1"/>
      <c r="K35" s="1"/>
      <c r="L35">
        <f t="shared" si="0"/>
        <v>0.067</v>
      </c>
      <c r="M35">
        <f t="shared" si="2"/>
        <v>67</v>
      </c>
      <c r="N35" s="169" t="s">
        <v>199</v>
      </c>
      <c r="O35" s="129"/>
      <c r="P35" s="129"/>
      <c r="Q35" s="129"/>
      <c r="R35" s="167"/>
      <c r="S35" s="103"/>
      <c r="T35" s="103"/>
    </row>
    <row r="36" spans="1:20" ht="12.75">
      <c r="A36" s="88"/>
      <c r="B36" s="90"/>
      <c r="C36" s="1"/>
      <c r="D36" s="1"/>
      <c r="E36" s="1"/>
      <c r="F36" s="1"/>
      <c r="G36" s="1"/>
      <c r="H36" s="1"/>
      <c r="I36" s="1"/>
      <c r="J36" s="1"/>
      <c r="K36" s="1"/>
      <c r="N36" s="169" t="s">
        <v>200</v>
      </c>
      <c r="O36" s="129"/>
      <c r="P36" s="129"/>
      <c r="Q36" s="129"/>
      <c r="R36" s="167"/>
      <c r="S36" s="103"/>
      <c r="T36" s="103"/>
    </row>
    <row r="37" spans="1:20" ht="12.75">
      <c r="A37" s="88"/>
      <c r="B37" s="90"/>
      <c r="C37" s="1"/>
      <c r="D37" s="1"/>
      <c r="E37" s="1"/>
      <c r="F37" s="1"/>
      <c r="G37" s="1"/>
      <c r="H37" s="1"/>
      <c r="I37" s="1"/>
      <c r="J37" s="1"/>
      <c r="K37" s="1"/>
      <c r="N37" s="169" t="s">
        <v>201</v>
      </c>
      <c r="O37" s="129"/>
      <c r="P37" s="129"/>
      <c r="Q37" s="129"/>
      <c r="R37" s="167"/>
      <c r="S37" s="103"/>
      <c r="T37" s="103"/>
    </row>
    <row r="38" spans="1:20" ht="14.25" customHeight="1">
      <c r="A38" s="88" t="s">
        <v>110</v>
      </c>
      <c r="B38" s="90"/>
      <c r="C38" s="90">
        <v>0.043</v>
      </c>
      <c r="D38" s="1"/>
      <c r="E38" s="1"/>
      <c r="F38" s="1"/>
      <c r="G38" s="1"/>
      <c r="H38" s="1"/>
      <c r="I38" s="1"/>
      <c r="J38" s="1"/>
      <c r="K38" s="1"/>
      <c r="L38">
        <f t="shared" si="0"/>
        <v>0.043</v>
      </c>
      <c r="M38">
        <f t="shared" si="2"/>
        <v>43</v>
      </c>
      <c r="N38" s="169" t="s">
        <v>112</v>
      </c>
      <c r="O38" s="129"/>
      <c r="P38" s="129"/>
      <c r="Q38" s="129"/>
      <c r="R38" s="167"/>
      <c r="S38" s="103"/>
      <c r="T38" s="103"/>
    </row>
    <row r="39" spans="1:20" ht="12.75">
      <c r="A39" s="88" t="s">
        <v>111</v>
      </c>
      <c r="B39" s="90"/>
      <c r="C39" s="90"/>
      <c r="D39" s="1"/>
      <c r="E39" s="1"/>
      <c r="F39" s="1"/>
      <c r="G39" s="1"/>
      <c r="H39" s="1">
        <v>0.04</v>
      </c>
      <c r="I39" s="1">
        <v>0.06</v>
      </c>
      <c r="J39" s="1">
        <v>0.06</v>
      </c>
      <c r="K39" s="1"/>
      <c r="L39">
        <f t="shared" si="0"/>
        <v>0.16</v>
      </c>
      <c r="M39">
        <f t="shared" si="2"/>
        <v>160</v>
      </c>
      <c r="N39" s="169" t="s">
        <v>113</v>
      </c>
      <c r="O39" s="129"/>
      <c r="P39" s="129"/>
      <c r="Q39" s="129"/>
      <c r="R39" s="167"/>
      <c r="S39" s="103"/>
      <c r="T39" s="103"/>
    </row>
    <row r="40" spans="1:20" ht="12.75">
      <c r="A40" s="88" t="s">
        <v>36</v>
      </c>
      <c r="B40" s="90"/>
      <c r="C40" s="1"/>
      <c r="D40" s="1"/>
      <c r="E40" s="1">
        <v>0.1</v>
      </c>
      <c r="F40" s="1"/>
      <c r="G40" s="1"/>
      <c r="H40" s="1"/>
      <c r="I40" s="1"/>
      <c r="J40" s="1"/>
      <c r="K40" s="1">
        <v>0.06</v>
      </c>
      <c r="L40">
        <f t="shared" si="0"/>
        <v>0.16</v>
      </c>
      <c r="M40">
        <f t="shared" si="2"/>
        <v>160</v>
      </c>
      <c r="N40" s="169" t="s">
        <v>115</v>
      </c>
      <c r="O40" s="129"/>
      <c r="P40" s="129"/>
      <c r="Q40" s="129"/>
      <c r="R40" s="167"/>
      <c r="S40" s="103"/>
      <c r="T40" s="103"/>
    </row>
    <row r="41" spans="1:20" ht="18" customHeight="1">
      <c r="A41" s="88" t="s">
        <v>112</v>
      </c>
      <c r="B41" s="90"/>
      <c r="C41" s="1"/>
      <c r="D41" s="1"/>
      <c r="E41" s="1"/>
      <c r="F41" s="1"/>
      <c r="G41" s="1">
        <v>0.05</v>
      </c>
      <c r="H41" s="1"/>
      <c r="I41" s="1"/>
      <c r="J41" s="1"/>
      <c r="K41" s="1">
        <v>0.005</v>
      </c>
      <c r="L41">
        <f t="shared" si="0"/>
        <v>0.055</v>
      </c>
      <c r="M41">
        <f t="shared" si="2"/>
        <v>55</v>
      </c>
      <c r="N41" s="169" t="s">
        <v>202</v>
      </c>
      <c r="O41" s="129"/>
      <c r="P41" s="129"/>
      <c r="Q41" s="129"/>
      <c r="R41" s="167"/>
      <c r="S41" s="103"/>
      <c r="T41" s="103"/>
    </row>
    <row r="42" spans="1:20" ht="12.75">
      <c r="A42" s="88" t="s">
        <v>113</v>
      </c>
      <c r="B42" s="90">
        <v>0.055</v>
      </c>
      <c r="C42" s="1"/>
      <c r="D42" s="1">
        <v>0.352</v>
      </c>
      <c r="E42" s="1"/>
      <c r="F42" s="1">
        <v>0.005</v>
      </c>
      <c r="G42" s="1">
        <v>0.005</v>
      </c>
      <c r="H42" s="1">
        <v>0.352</v>
      </c>
      <c r="I42" s="1"/>
      <c r="J42" s="1">
        <v>0.005</v>
      </c>
      <c r="K42" s="1">
        <v>0.034</v>
      </c>
      <c r="L42">
        <f t="shared" si="0"/>
        <v>0.8079999999999999</v>
      </c>
      <c r="M42">
        <f t="shared" si="2"/>
        <v>807.9999999999999</v>
      </c>
      <c r="N42" s="169" t="s">
        <v>203</v>
      </c>
      <c r="O42" s="129"/>
      <c r="P42" s="129"/>
      <c r="Q42" s="129"/>
      <c r="R42" s="167"/>
      <c r="S42" s="103"/>
      <c r="T42" s="103"/>
    </row>
    <row r="43" spans="1:20" ht="12.75">
      <c r="A43" s="88" t="s">
        <v>114</v>
      </c>
      <c r="B43" s="90">
        <v>0.05</v>
      </c>
      <c r="C43" s="1"/>
      <c r="D43" s="1"/>
      <c r="E43" s="1"/>
      <c r="F43" s="1"/>
      <c r="G43" s="1"/>
      <c r="H43" s="1"/>
      <c r="I43" s="1"/>
      <c r="J43" s="1"/>
      <c r="K43" s="1"/>
      <c r="L43">
        <f t="shared" si="0"/>
        <v>0.05</v>
      </c>
      <c r="M43">
        <f t="shared" si="2"/>
        <v>50</v>
      </c>
      <c r="N43" s="169" t="s">
        <v>204</v>
      </c>
      <c r="O43" s="129"/>
      <c r="P43" s="129"/>
      <c r="Q43" s="129"/>
      <c r="R43" s="167"/>
      <c r="S43" s="103"/>
      <c r="T43" s="103"/>
    </row>
    <row r="44" spans="1:20" ht="12.75">
      <c r="A44" s="88" t="s">
        <v>115</v>
      </c>
      <c r="B44" s="90">
        <v>0.039</v>
      </c>
      <c r="C44" s="90">
        <v>0.035</v>
      </c>
      <c r="D44" s="1">
        <v>0.016</v>
      </c>
      <c r="E44" s="1">
        <v>0.031</v>
      </c>
      <c r="F44" s="1">
        <v>0.038</v>
      </c>
      <c r="G44" s="1">
        <v>0.037</v>
      </c>
      <c r="H44" s="1">
        <v>0.015</v>
      </c>
      <c r="I44" s="1">
        <v>0.016</v>
      </c>
      <c r="J44" s="1">
        <v>0.042</v>
      </c>
      <c r="K44" s="1">
        <v>0.03</v>
      </c>
      <c r="L44">
        <f t="shared" si="0"/>
        <v>0.29900000000000004</v>
      </c>
      <c r="M44">
        <f t="shared" si="2"/>
        <v>299.00000000000006</v>
      </c>
      <c r="N44" s="169" t="s">
        <v>116</v>
      </c>
      <c r="O44" s="129"/>
      <c r="P44" s="129"/>
      <c r="Q44" s="129"/>
      <c r="R44" s="167"/>
      <c r="S44" s="103"/>
      <c r="T44" s="103"/>
    </row>
    <row r="45" spans="1:20" ht="12.75">
      <c r="A45" s="88" t="s">
        <v>49</v>
      </c>
      <c r="B45" s="90"/>
      <c r="C45" s="90"/>
      <c r="D45" s="1">
        <v>0.2</v>
      </c>
      <c r="E45" s="1"/>
      <c r="F45" s="1"/>
      <c r="G45" s="1"/>
      <c r="H45" s="1">
        <v>0.2</v>
      </c>
      <c r="I45" s="1">
        <v>0.2</v>
      </c>
      <c r="J45" s="1"/>
      <c r="K45" s="1"/>
      <c r="L45">
        <f t="shared" si="0"/>
        <v>0.6000000000000001</v>
      </c>
      <c r="M45">
        <f t="shared" si="2"/>
        <v>600.0000000000001</v>
      </c>
      <c r="N45" s="169" t="s">
        <v>117</v>
      </c>
      <c r="O45" s="129"/>
      <c r="P45" s="129"/>
      <c r="Q45" s="129"/>
      <c r="R45" s="167"/>
      <c r="S45" s="103"/>
      <c r="T45" s="103"/>
    </row>
    <row r="46" spans="1:20" ht="12.75">
      <c r="A46" s="88" t="s">
        <v>116</v>
      </c>
      <c r="B46" s="90">
        <v>0.003</v>
      </c>
      <c r="C46" s="90">
        <v>0.007</v>
      </c>
      <c r="D46" s="1">
        <v>0.013</v>
      </c>
      <c r="E46" s="1">
        <v>0.008</v>
      </c>
      <c r="F46" s="1">
        <v>0.005</v>
      </c>
      <c r="G46" s="1">
        <v>0.005</v>
      </c>
      <c r="H46" s="1">
        <v>0.012</v>
      </c>
      <c r="I46" s="1">
        <v>0.004</v>
      </c>
      <c r="J46" s="1">
        <v>0.009</v>
      </c>
      <c r="K46" s="1">
        <v>0.002</v>
      </c>
      <c r="L46">
        <f t="shared" si="0"/>
        <v>0.06799999999999999</v>
      </c>
      <c r="M46">
        <f t="shared" si="2"/>
        <v>67.99999999999999</v>
      </c>
      <c r="N46" s="169" t="s">
        <v>205</v>
      </c>
      <c r="O46" s="129"/>
      <c r="P46" s="129"/>
      <c r="Q46" s="129"/>
      <c r="R46" s="167"/>
      <c r="S46" s="103"/>
      <c r="T46" s="103"/>
    </row>
    <row r="47" spans="1:20" ht="12.75">
      <c r="A47" s="88" t="s">
        <v>117</v>
      </c>
      <c r="B47" s="90"/>
      <c r="C47" s="90">
        <v>0.05</v>
      </c>
      <c r="D47" s="1"/>
      <c r="E47" s="1"/>
      <c r="F47" s="1"/>
      <c r="G47" s="1"/>
      <c r="H47" s="1"/>
      <c r="I47" s="1">
        <v>0.05</v>
      </c>
      <c r="J47" s="1"/>
      <c r="K47" s="1"/>
      <c r="L47">
        <f t="shared" si="0"/>
        <v>0.1</v>
      </c>
      <c r="M47">
        <f t="shared" si="2"/>
        <v>100</v>
      </c>
      <c r="N47" s="170" t="s">
        <v>206</v>
      </c>
      <c r="O47" s="129"/>
      <c r="P47" s="129"/>
      <c r="Q47" s="103"/>
      <c r="R47" s="167"/>
      <c r="S47" s="103"/>
      <c r="T47" s="103"/>
    </row>
    <row r="48" spans="1:20" ht="12.75">
      <c r="A48" s="88" t="s">
        <v>118</v>
      </c>
      <c r="B48" s="90">
        <v>0.03</v>
      </c>
      <c r="C48" s="1"/>
      <c r="D48" s="91"/>
      <c r="E48" s="1"/>
      <c r="F48" s="1"/>
      <c r="G48" s="1">
        <v>0.03</v>
      </c>
      <c r="H48" s="1"/>
      <c r="I48" s="1"/>
      <c r="J48" s="1"/>
      <c r="K48" s="1"/>
      <c r="L48">
        <f t="shared" si="0"/>
        <v>0.06</v>
      </c>
      <c r="M48">
        <f t="shared" si="2"/>
        <v>60</v>
      </c>
      <c r="N48" s="171" t="s">
        <v>207</v>
      </c>
      <c r="O48" s="129"/>
      <c r="P48" s="129"/>
      <c r="R48" s="164"/>
      <c r="S48" s="103"/>
      <c r="T48" s="103"/>
    </row>
    <row r="49" spans="1:20" ht="12.75">
      <c r="A49" s="88" t="s">
        <v>119</v>
      </c>
      <c r="B49" s="90">
        <v>0.003</v>
      </c>
      <c r="C49" s="90">
        <v>0.002</v>
      </c>
      <c r="D49" s="93">
        <v>0.005</v>
      </c>
      <c r="E49" s="1">
        <v>0.004</v>
      </c>
      <c r="F49" s="1">
        <v>0.005</v>
      </c>
      <c r="G49" s="1"/>
      <c r="H49" s="1">
        <v>0.006</v>
      </c>
      <c r="I49" s="1">
        <v>0.008</v>
      </c>
      <c r="J49" s="1">
        <v>0.006</v>
      </c>
      <c r="K49" s="1">
        <v>0.008</v>
      </c>
      <c r="L49">
        <f t="shared" si="0"/>
        <v>0.047</v>
      </c>
      <c r="M49">
        <f t="shared" si="2"/>
        <v>47</v>
      </c>
      <c r="N49" s="168" t="s">
        <v>119</v>
      </c>
      <c r="O49" s="129"/>
      <c r="P49" s="129"/>
      <c r="R49" s="164"/>
      <c r="S49" s="103"/>
      <c r="T49" s="103"/>
    </row>
    <row r="50" spans="1:20" ht="12.75">
      <c r="A50" s="88" t="s">
        <v>120</v>
      </c>
      <c r="B50" s="90">
        <v>0.025</v>
      </c>
      <c r="C50" s="90">
        <v>0.025</v>
      </c>
      <c r="D50" s="93">
        <v>0.025</v>
      </c>
      <c r="E50" s="1">
        <v>0.025</v>
      </c>
      <c r="F50" s="1"/>
      <c r="G50" s="1">
        <v>0.025</v>
      </c>
      <c r="H50" s="1">
        <v>0.025</v>
      </c>
      <c r="I50" s="1"/>
      <c r="J50" s="1">
        <v>0.025</v>
      </c>
      <c r="K50" s="1">
        <v>0.025</v>
      </c>
      <c r="L50">
        <f t="shared" si="0"/>
        <v>0.19999999999999998</v>
      </c>
      <c r="M50">
        <f t="shared" si="2"/>
        <v>199.99999999999997</v>
      </c>
      <c r="N50" s="168" t="s">
        <v>208</v>
      </c>
      <c r="O50" s="129"/>
      <c r="P50" s="129"/>
      <c r="R50" s="164"/>
      <c r="S50" s="103"/>
      <c r="T50" s="103"/>
    </row>
    <row r="51" spans="1:20" ht="10.5" customHeight="1">
      <c r="A51" s="88" t="s">
        <v>121</v>
      </c>
      <c r="B51" s="90">
        <v>0.116</v>
      </c>
      <c r="C51" s="90">
        <v>0.087</v>
      </c>
      <c r="D51" s="93">
        <v>0.058</v>
      </c>
      <c r="E51" s="1">
        <v>0.087</v>
      </c>
      <c r="F51" s="1">
        <v>0.087</v>
      </c>
      <c r="G51" s="1">
        <v>0.116</v>
      </c>
      <c r="H51" s="1">
        <v>0.087</v>
      </c>
      <c r="I51" s="1">
        <v>0.124</v>
      </c>
      <c r="J51" s="1">
        <v>0.087</v>
      </c>
      <c r="K51" s="1">
        <v>0.058</v>
      </c>
      <c r="L51">
        <f t="shared" si="0"/>
        <v>0.9069999999999999</v>
      </c>
      <c r="M51">
        <f t="shared" si="2"/>
        <v>906.9999999999999</v>
      </c>
      <c r="N51" s="168" t="s">
        <v>123</v>
      </c>
      <c r="O51" s="129"/>
      <c r="P51" s="129"/>
      <c r="R51" s="164"/>
      <c r="S51" s="103"/>
      <c r="T51" s="103"/>
    </row>
    <row r="52" spans="1:20" ht="10.5" customHeight="1">
      <c r="A52" s="88"/>
      <c r="B52" s="90"/>
      <c r="C52" s="90"/>
      <c r="D52" s="93"/>
      <c r="E52" s="1"/>
      <c r="F52" s="1"/>
      <c r="G52" s="1"/>
      <c r="H52" s="1"/>
      <c r="I52" s="1"/>
      <c r="J52" s="1"/>
      <c r="K52" s="1"/>
      <c r="N52" s="168" t="s">
        <v>209</v>
      </c>
      <c r="O52" s="129"/>
      <c r="P52" s="129"/>
      <c r="R52" s="164"/>
      <c r="S52" s="103"/>
      <c r="T52" s="103"/>
    </row>
    <row r="53" spans="1:25" ht="11.25" customHeight="1">
      <c r="A53" s="88" t="s">
        <v>122</v>
      </c>
      <c r="B53" s="90"/>
      <c r="C53" s="90"/>
      <c r="D53" s="93"/>
      <c r="E53" s="1">
        <v>0.1</v>
      </c>
      <c r="F53" s="1"/>
      <c r="G53" s="1"/>
      <c r="H53" s="1"/>
      <c r="I53" s="1">
        <v>0.1</v>
      </c>
      <c r="J53" s="1">
        <v>0.045</v>
      </c>
      <c r="K53" s="1"/>
      <c r="L53">
        <f t="shared" si="0"/>
        <v>0.245</v>
      </c>
      <c r="M53">
        <f t="shared" si="2"/>
        <v>245</v>
      </c>
      <c r="N53" s="168" t="s">
        <v>122</v>
      </c>
      <c r="O53" s="129"/>
      <c r="P53" s="129"/>
      <c r="R53" s="164"/>
      <c r="S53" s="103"/>
      <c r="T53" s="103"/>
      <c r="U53" s="103"/>
      <c r="V53" s="103"/>
      <c r="W53" s="103"/>
      <c r="X53" s="103"/>
      <c r="Y53" s="103"/>
    </row>
    <row r="54" spans="1:25" ht="12" customHeight="1">
      <c r="A54" s="88" t="s">
        <v>123</v>
      </c>
      <c r="B54" s="90">
        <v>0.001</v>
      </c>
      <c r="C54" s="90">
        <v>0.002</v>
      </c>
      <c r="D54" s="93">
        <v>0.001</v>
      </c>
      <c r="E54" s="1">
        <v>0.002</v>
      </c>
      <c r="F54" s="1">
        <v>0.001</v>
      </c>
      <c r="G54" s="1">
        <v>0.001</v>
      </c>
      <c r="H54" s="1">
        <v>0.001</v>
      </c>
      <c r="I54" s="1">
        <v>0.001</v>
      </c>
      <c r="J54" s="1">
        <v>0.001</v>
      </c>
      <c r="K54" s="1">
        <v>0.002</v>
      </c>
      <c r="L54">
        <f t="shared" si="0"/>
        <v>0.013000000000000003</v>
      </c>
      <c r="M54">
        <f t="shared" si="2"/>
        <v>13.000000000000004</v>
      </c>
      <c r="N54" s="172" t="s">
        <v>128</v>
      </c>
      <c r="O54" s="173"/>
      <c r="P54" s="173"/>
      <c r="Q54" s="173"/>
      <c r="R54" s="174"/>
      <c r="S54" s="103"/>
      <c r="T54" s="103"/>
      <c r="U54" s="103"/>
      <c r="V54" s="103"/>
      <c r="W54" s="103"/>
      <c r="X54" s="103"/>
      <c r="Y54" s="103"/>
    </row>
    <row r="55" spans="1:25" ht="12.75">
      <c r="A55" s="88" t="s">
        <v>128</v>
      </c>
      <c r="B55" s="90">
        <v>1</v>
      </c>
      <c r="C55" s="1"/>
      <c r="D55" s="91"/>
      <c r="E55" s="1">
        <v>1</v>
      </c>
      <c r="F55" s="1"/>
      <c r="G55" s="94">
        <v>1</v>
      </c>
      <c r="H55" s="1"/>
      <c r="I55" s="1">
        <v>1</v>
      </c>
      <c r="J55" s="1">
        <v>1</v>
      </c>
      <c r="K55" s="1"/>
      <c r="L55">
        <f t="shared" si="0"/>
        <v>5</v>
      </c>
      <c r="M55">
        <v>5</v>
      </c>
      <c r="S55" s="103"/>
      <c r="T55" s="103"/>
      <c r="U55" s="103"/>
      <c r="V55" s="103"/>
      <c r="W55" s="103"/>
      <c r="X55" s="103"/>
      <c r="Y55" s="103"/>
    </row>
    <row r="56" spans="1:25" ht="12.75">
      <c r="A56" s="89"/>
      <c r="B56" s="95"/>
      <c r="C56" s="96"/>
      <c r="D56" s="96"/>
      <c r="E56" s="1"/>
      <c r="F56" s="1"/>
      <c r="G56" s="96"/>
      <c r="H56" s="1"/>
      <c r="I56" s="1"/>
      <c r="J56" s="1"/>
      <c r="K56" s="1"/>
      <c r="S56" s="103"/>
      <c r="T56" s="103"/>
      <c r="U56" s="103"/>
      <c r="V56" s="103"/>
      <c r="W56" s="103"/>
      <c r="X56" s="103"/>
      <c r="Y56" s="10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N1">
      <selection activeCell="N1" sqref="A1:IV16384"/>
    </sheetView>
  </sheetViews>
  <sheetFormatPr defaultColWidth="9.140625" defaultRowHeight="12.75"/>
  <cols>
    <col min="1" max="1" width="19.140625" style="0" hidden="1" customWidth="1"/>
    <col min="2" max="8" width="0" style="0" hidden="1" customWidth="1"/>
    <col min="9" max="9" width="8.7109375" style="0" hidden="1" customWidth="1"/>
    <col min="10" max="13" width="0" style="0" hidden="1" customWidth="1"/>
    <col min="14" max="14" width="20.8515625" style="0" customWidth="1"/>
    <col min="15" max="15" width="5.421875" style="0" customWidth="1"/>
    <col min="16" max="16" width="5.8515625" style="0" customWidth="1"/>
    <col min="17" max="17" width="5.57421875" style="0" customWidth="1"/>
    <col min="18" max="18" width="6.421875" style="0" customWidth="1"/>
    <col min="19" max="19" width="5.00390625" style="0" customWidth="1"/>
    <col min="20" max="20" width="6.7109375" style="0" customWidth="1"/>
    <col min="21" max="21" width="6.421875" style="0" customWidth="1"/>
    <col min="22" max="22" width="5.57421875" style="0" customWidth="1"/>
    <col min="23" max="23" width="5.8515625" style="0" customWidth="1"/>
    <col min="24" max="24" width="6.421875" style="0" customWidth="1"/>
    <col min="25" max="25" width="9.00390625" style="0" customWidth="1"/>
  </cols>
  <sheetData>
    <row r="1" spans="14:24" ht="12.75">
      <c r="N1" s="78" t="s">
        <v>60</v>
      </c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4:24" ht="12.75">
      <c r="N2" s="78" t="s">
        <v>73</v>
      </c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4:24" ht="12.75">
      <c r="N3" s="78" t="s">
        <v>62</v>
      </c>
      <c r="O3" s="78"/>
      <c r="P3" s="78"/>
      <c r="Q3" s="78"/>
      <c r="R3" s="78"/>
      <c r="S3" s="78"/>
      <c r="T3" s="78"/>
      <c r="U3" s="78"/>
      <c r="V3" s="78"/>
      <c r="W3" s="78"/>
      <c r="X3" s="78"/>
    </row>
    <row r="4" ht="13.5" thickBot="1"/>
    <row r="5" spans="14:24" ht="12.75">
      <c r="N5" s="130" t="s">
        <v>164</v>
      </c>
      <c r="O5" s="131"/>
      <c r="P5" s="131"/>
      <c r="Q5" s="131"/>
      <c r="R5" s="132"/>
      <c r="T5" s="130" t="s">
        <v>168</v>
      </c>
      <c r="U5" s="131"/>
      <c r="V5" s="131"/>
      <c r="W5" s="131"/>
      <c r="X5" s="132"/>
    </row>
    <row r="6" spans="14:24" ht="12.75">
      <c r="N6" s="133" t="s">
        <v>163</v>
      </c>
      <c r="R6" s="134"/>
      <c r="T6" s="133" t="s">
        <v>179</v>
      </c>
      <c r="X6" s="134"/>
    </row>
    <row r="7" spans="14:24" ht="12.75">
      <c r="N7" s="136" t="s">
        <v>165</v>
      </c>
      <c r="O7" s="103"/>
      <c r="P7" s="103"/>
      <c r="Q7" s="103"/>
      <c r="R7" s="134"/>
      <c r="T7" s="135" t="s">
        <v>180</v>
      </c>
      <c r="U7" s="128"/>
      <c r="V7" s="128"/>
      <c r="W7" s="128"/>
      <c r="X7" s="134"/>
    </row>
    <row r="8" spans="14:24" ht="12.75">
      <c r="N8" s="147" t="s">
        <v>74</v>
      </c>
      <c r="O8" s="103"/>
      <c r="P8" s="125"/>
      <c r="Q8" s="125"/>
      <c r="R8" s="148"/>
      <c r="S8" s="125"/>
      <c r="T8" s="136"/>
      <c r="U8" s="126"/>
      <c r="V8" s="103"/>
      <c r="W8" s="103"/>
      <c r="X8" s="137"/>
    </row>
    <row r="9" spans="14:24" ht="12.75">
      <c r="N9" s="149" t="s">
        <v>166</v>
      </c>
      <c r="O9" s="103"/>
      <c r="P9" s="103"/>
      <c r="Q9" s="103"/>
      <c r="R9" s="137"/>
      <c r="S9" s="103"/>
      <c r="T9" s="136"/>
      <c r="U9" s="126"/>
      <c r="V9" s="103"/>
      <c r="W9" s="103"/>
      <c r="X9" s="137"/>
    </row>
    <row r="10" spans="1:25" ht="12.75">
      <c r="A10" s="1" t="s">
        <v>89</v>
      </c>
      <c r="B10" s="90"/>
      <c r="C10" s="90">
        <v>0.2</v>
      </c>
      <c r="D10" s="91"/>
      <c r="E10" s="1"/>
      <c r="F10" s="1"/>
      <c r="G10" s="1"/>
      <c r="H10" s="1">
        <v>0.2</v>
      </c>
      <c r="I10" s="1"/>
      <c r="J10" s="1"/>
      <c r="K10" s="1"/>
      <c r="L10">
        <f>SUM(B10:K10)</f>
        <v>0.4</v>
      </c>
      <c r="M10">
        <f>SUM(L10*1000)</f>
        <v>400</v>
      </c>
      <c r="N10" s="150" t="s">
        <v>89</v>
      </c>
      <c r="O10" s="129"/>
      <c r="P10" s="129"/>
      <c r="Q10" s="129"/>
      <c r="R10" s="137"/>
      <c r="S10" s="103"/>
      <c r="T10" s="138" t="s">
        <v>169</v>
      </c>
      <c r="U10" s="103"/>
      <c r="V10" s="103"/>
      <c r="W10" s="103"/>
      <c r="X10" s="137"/>
      <c r="Y10" s="103"/>
    </row>
    <row r="11" spans="1:25" ht="12.75">
      <c r="A11" s="1" t="s">
        <v>90</v>
      </c>
      <c r="B11" s="90"/>
      <c r="C11" s="90"/>
      <c r="D11" s="91"/>
      <c r="E11" s="1"/>
      <c r="F11" s="1"/>
      <c r="G11" s="1"/>
      <c r="H11" s="1"/>
      <c r="I11" s="1"/>
      <c r="J11" s="1">
        <v>0.1</v>
      </c>
      <c r="K11" s="1"/>
      <c r="L11">
        <f aca="true" t="shared" si="0" ref="L11:L56">SUM(B11:K11)</f>
        <v>0.1</v>
      </c>
      <c r="M11">
        <f>SUM(L11*1000)</f>
        <v>100</v>
      </c>
      <c r="N11" s="150" t="s">
        <v>90</v>
      </c>
      <c r="O11" s="129"/>
      <c r="P11" s="129"/>
      <c r="Q11" s="129"/>
      <c r="R11" s="137"/>
      <c r="S11" s="103"/>
      <c r="T11" s="138" t="s">
        <v>170</v>
      </c>
      <c r="U11" s="103"/>
      <c r="V11" s="103"/>
      <c r="W11" s="103"/>
      <c r="X11" s="137"/>
      <c r="Y11" s="103"/>
    </row>
    <row r="12" spans="1:25" ht="12.75">
      <c r="A12" s="1" t="s">
        <v>125</v>
      </c>
      <c r="B12" s="90"/>
      <c r="C12" s="90"/>
      <c r="D12" s="92">
        <v>1</v>
      </c>
      <c r="E12" s="1"/>
      <c r="F12" s="1"/>
      <c r="G12" s="1"/>
      <c r="H12" s="1"/>
      <c r="I12" s="1"/>
      <c r="J12" s="1"/>
      <c r="K12" s="1"/>
      <c r="L12">
        <f t="shared" si="0"/>
        <v>1</v>
      </c>
      <c r="M12">
        <v>1</v>
      </c>
      <c r="N12" s="150" t="s">
        <v>33</v>
      </c>
      <c r="O12" s="129"/>
      <c r="P12" s="129"/>
      <c r="Q12" s="129"/>
      <c r="R12" s="137"/>
      <c r="S12" s="103"/>
      <c r="T12" s="138" t="s">
        <v>171</v>
      </c>
      <c r="U12" s="103"/>
      <c r="V12" s="103"/>
      <c r="W12" s="103"/>
      <c r="X12" s="137"/>
      <c r="Y12" s="103"/>
    </row>
    <row r="13" spans="1:25" ht="12.75">
      <c r="A13" s="1" t="s">
        <v>33</v>
      </c>
      <c r="B13" s="90"/>
      <c r="C13" s="90"/>
      <c r="D13" s="93">
        <v>0.03</v>
      </c>
      <c r="E13" s="1"/>
      <c r="F13" s="1"/>
      <c r="G13" s="1"/>
      <c r="H13" s="1"/>
      <c r="I13" s="1"/>
      <c r="J13" s="1"/>
      <c r="K13" s="1"/>
      <c r="L13">
        <f t="shared" si="0"/>
        <v>0.03</v>
      </c>
      <c r="M13">
        <f aca="true" t="shared" si="1" ref="M13:M20">SUM(L13*1000)</f>
        <v>30</v>
      </c>
      <c r="N13" s="150" t="s">
        <v>91</v>
      </c>
      <c r="O13" s="129"/>
      <c r="P13" s="129"/>
      <c r="Q13" s="129"/>
      <c r="R13" s="137"/>
      <c r="S13" s="103"/>
      <c r="T13" s="138" t="s">
        <v>172</v>
      </c>
      <c r="U13" s="103"/>
      <c r="V13" s="103"/>
      <c r="W13" s="103"/>
      <c r="X13" s="137"/>
      <c r="Y13" s="103"/>
    </row>
    <row r="14" spans="1:25" ht="12.75">
      <c r="A14" s="1" t="s">
        <v>91</v>
      </c>
      <c r="B14" s="90"/>
      <c r="C14" s="90"/>
      <c r="D14" s="93">
        <v>0.05</v>
      </c>
      <c r="E14" s="1"/>
      <c r="F14" s="1">
        <v>0.052</v>
      </c>
      <c r="G14" s="1">
        <v>0.05</v>
      </c>
      <c r="H14" s="1">
        <v>0.053</v>
      </c>
      <c r="I14" s="1">
        <v>0.023</v>
      </c>
      <c r="J14" s="1"/>
      <c r="K14" s="1">
        <v>0.053</v>
      </c>
      <c r="L14">
        <f t="shared" si="0"/>
        <v>0.281</v>
      </c>
      <c r="M14">
        <f t="shared" si="1"/>
        <v>281</v>
      </c>
      <c r="N14" s="150" t="s">
        <v>92</v>
      </c>
      <c r="O14" s="129"/>
      <c r="P14" s="129"/>
      <c r="Q14" s="129"/>
      <c r="R14" s="137"/>
      <c r="S14" s="103"/>
      <c r="T14" s="138" t="s">
        <v>173</v>
      </c>
      <c r="U14" s="103"/>
      <c r="V14" s="103"/>
      <c r="W14" s="103"/>
      <c r="X14" s="137"/>
      <c r="Y14" s="103"/>
    </row>
    <row r="15" spans="1:25" ht="12.75">
      <c r="A15" s="1" t="s">
        <v>92</v>
      </c>
      <c r="B15" s="90"/>
      <c r="C15" s="90">
        <v>0.02</v>
      </c>
      <c r="D15" s="1"/>
      <c r="E15" s="1"/>
      <c r="F15" s="1"/>
      <c r="G15" s="1"/>
      <c r="H15" s="1"/>
      <c r="I15" s="1"/>
      <c r="J15" s="1"/>
      <c r="K15" s="1"/>
      <c r="L15">
        <f t="shared" si="0"/>
        <v>0.02</v>
      </c>
      <c r="M15">
        <f t="shared" si="1"/>
        <v>20</v>
      </c>
      <c r="N15" s="150" t="s">
        <v>48</v>
      </c>
      <c r="O15" s="129"/>
      <c r="P15" s="129"/>
      <c r="Q15" s="129"/>
      <c r="R15" s="137"/>
      <c r="S15" s="103"/>
      <c r="T15" s="138" t="s">
        <v>121</v>
      </c>
      <c r="U15" s="103"/>
      <c r="V15" s="103"/>
      <c r="W15" s="103"/>
      <c r="X15" s="137"/>
      <c r="Y15" s="103"/>
    </row>
    <row r="16" spans="1:25" ht="12.75">
      <c r="A16" s="1" t="s">
        <v>48</v>
      </c>
      <c r="B16" s="90"/>
      <c r="C16" s="90"/>
      <c r="D16" s="1"/>
      <c r="E16" s="1"/>
      <c r="F16" s="1"/>
      <c r="G16" s="1"/>
      <c r="H16" s="1"/>
      <c r="I16" s="1"/>
      <c r="J16" s="1"/>
      <c r="K16" s="1"/>
      <c r="L16">
        <f t="shared" si="0"/>
        <v>0</v>
      </c>
      <c r="M16">
        <f t="shared" si="1"/>
        <v>0</v>
      </c>
      <c r="N16" s="150" t="s">
        <v>93</v>
      </c>
      <c r="O16" s="129"/>
      <c r="P16" s="129"/>
      <c r="Q16" s="129"/>
      <c r="R16" s="137"/>
      <c r="S16" s="103"/>
      <c r="T16" s="138" t="s">
        <v>174</v>
      </c>
      <c r="U16" s="103"/>
      <c r="V16" s="103"/>
      <c r="W16" s="103"/>
      <c r="X16" s="137"/>
      <c r="Y16" s="103"/>
    </row>
    <row r="17" spans="1:25" ht="13.5" thickBot="1">
      <c r="A17" s="1" t="s">
        <v>93</v>
      </c>
      <c r="B17" s="90"/>
      <c r="C17" s="90"/>
      <c r="D17" s="1">
        <v>0.05</v>
      </c>
      <c r="E17" s="1"/>
      <c r="F17" s="1"/>
      <c r="G17" s="1"/>
      <c r="H17" s="1"/>
      <c r="I17" s="1"/>
      <c r="J17" s="1"/>
      <c r="K17" s="1">
        <v>0.05</v>
      </c>
      <c r="L17">
        <f t="shared" si="0"/>
        <v>0.1</v>
      </c>
      <c r="M17">
        <f t="shared" si="1"/>
        <v>100</v>
      </c>
      <c r="N17" s="150" t="s">
        <v>46</v>
      </c>
      <c r="O17" s="129"/>
      <c r="P17" s="129"/>
      <c r="Q17" s="129"/>
      <c r="R17" s="137"/>
      <c r="S17" s="103"/>
      <c r="T17" s="139"/>
      <c r="U17" s="140"/>
      <c r="V17" s="140"/>
      <c r="W17" s="140"/>
      <c r="X17" s="141"/>
      <c r="Y17" s="103"/>
    </row>
    <row r="18" spans="1:25" ht="13.5" thickBot="1">
      <c r="A18" s="1" t="s">
        <v>46</v>
      </c>
      <c r="B18" s="90"/>
      <c r="C18" s="90"/>
      <c r="D18" s="1"/>
      <c r="E18" s="1"/>
      <c r="F18" s="1"/>
      <c r="G18" s="1">
        <v>0.004</v>
      </c>
      <c r="H18" s="1"/>
      <c r="I18" s="1"/>
      <c r="J18" s="1"/>
      <c r="K18" s="1"/>
      <c r="L18">
        <f t="shared" si="0"/>
        <v>0.004</v>
      </c>
      <c r="M18">
        <f t="shared" si="1"/>
        <v>4</v>
      </c>
      <c r="N18" s="151" t="s">
        <v>94</v>
      </c>
      <c r="O18" s="129"/>
      <c r="P18" s="129"/>
      <c r="Q18" s="129"/>
      <c r="R18" s="137"/>
      <c r="S18" s="103"/>
      <c r="T18" s="103"/>
      <c r="U18" s="103"/>
      <c r="V18" s="103"/>
      <c r="W18" s="103"/>
      <c r="X18" s="103"/>
      <c r="Y18" s="103"/>
    </row>
    <row r="19" spans="1:25" ht="12.75">
      <c r="A19" s="88" t="s">
        <v>94</v>
      </c>
      <c r="B19" s="90">
        <v>0.062</v>
      </c>
      <c r="C19" s="90">
        <v>0.099</v>
      </c>
      <c r="D19" s="1"/>
      <c r="E19" s="1">
        <v>0.032</v>
      </c>
      <c r="F19" s="1"/>
      <c r="G19" s="1"/>
      <c r="H19" s="1"/>
      <c r="I19" s="1"/>
      <c r="J19" s="1">
        <v>0.143</v>
      </c>
      <c r="K19" s="1"/>
      <c r="L19">
        <f t="shared" si="0"/>
        <v>0.33599999999999997</v>
      </c>
      <c r="M19">
        <f t="shared" si="1"/>
        <v>335.99999999999994</v>
      </c>
      <c r="N19" s="151" t="s">
        <v>95</v>
      </c>
      <c r="O19" s="129"/>
      <c r="P19" s="129"/>
      <c r="Q19" s="129"/>
      <c r="R19" s="137"/>
      <c r="S19" s="103"/>
      <c r="T19" s="142" t="s">
        <v>175</v>
      </c>
      <c r="U19" s="143"/>
      <c r="V19" s="143"/>
      <c r="W19" s="143"/>
      <c r="X19" s="144"/>
      <c r="Y19" s="103"/>
    </row>
    <row r="20" spans="1:25" ht="12.75">
      <c r="A20" s="88" t="s">
        <v>95</v>
      </c>
      <c r="B20" s="90">
        <v>0.04</v>
      </c>
      <c r="C20" s="90">
        <v>0.07</v>
      </c>
      <c r="D20" s="1">
        <v>0.1</v>
      </c>
      <c r="E20" s="1">
        <v>0.154</v>
      </c>
      <c r="F20" s="1"/>
      <c r="G20" s="1">
        <v>0.1</v>
      </c>
      <c r="H20" s="1">
        <v>0.15</v>
      </c>
      <c r="I20" s="1">
        <v>0.246</v>
      </c>
      <c r="J20" s="1">
        <v>0.1</v>
      </c>
      <c r="K20" s="1">
        <v>0.1</v>
      </c>
      <c r="L20">
        <f t="shared" si="0"/>
        <v>1.06</v>
      </c>
      <c r="M20">
        <f t="shared" si="1"/>
        <v>1060</v>
      </c>
      <c r="N20" s="151" t="s">
        <v>97</v>
      </c>
      <c r="O20" s="129"/>
      <c r="P20" s="129"/>
      <c r="Q20" s="129"/>
      <c r="R20" s="137"/>
      <c r="S20" s="103"/>
      <c r="T20" s="145" t="s">
        <v>176</v>
      </c>
      <c r="U20" s="103"/>
      <c r="V20" s="103"/>
      <c r="W20" s="103"/>
      <c r="X20" s="137"/>
      <c r="Y20" s="103"/>
    </row>
    <row r="21" spans="1:25" ht="12.75" customHeight="1">
      <c r="A21" s="88" t="s">
        <v>126</v>
      </c>
      <c r="B21" s="90"/>
      <c r="C21" s="90"/>
      <c r="D21" s="1"/>
      <c r="E21" s="1"/>
      <c r="F21" s="1"/>
      <c r="G21" s="1"/>
      <c r="H21" s="1"/>
      <c r="I21" s="1"/>
      <c r="J21" s="1"/>
      <c r="K21" s="1">
        <v>1</v>
      </c>
      <c r="L21">
        <f t="shared" si="0"/>
        <v>1</v>
      </c>
      <c r="M21">
        <v>1</v>
      </c>
      <c r="N21" s="151" t="s">
        <v>15</v>
      </c>
      <c r="O21" s="129"/>
      <c r="P21" s="129"/>
      <c r="Q21" s="129"/>
      <c r="R21" s="137"/>
      <c r="S21" s="103"/>
      <c r="T21" s="146" t="s">
        <v>177</v>
      </c>
      <c r="U21" s="128"/>
      <c r="V21" s="128"/>
      <c r="W21" s="128"/>
      <c r="X21" s="137"/>
      <c r="Y21" s="103"/>
    </row>
    <row r="22" spans="1:25" ht="12.75">
      <c r="A22" s="88" t="s">
        <v>97</v>
      </c>
      <c r="B22" s="90"/>
      <c r="C22" s="90"/>
      <c r="D22" s="1"/>
      <c r="E22" s="1"/>
      <c r="F22" s="1">
        <v>0.03</v>
      </c>
      <c r="G22" s="1"/>
      <c r="H22" s="1"/>
      <c r="I22" s="1"/>
      <c r="J22" s="1"/>
      <c r="K22" s="1"/>
      <c r="L22">
        <f t="shared" si="0"/>
        <v>0.03</v>
      </c>
      <c r="M22">
        <f aca="true" t="shared" si="2" ref="M22:M55">SUM(L22*1000)</f>
        <v>30</v>
      </c>
      <c r="N22" s="151" t="s">
        <v>98</v>
      </c>
      <c r="O22" s="129"/>
      <c r="P22" s="129"/>
      <c r="Q22" s="129"/>
      <c r="R22" s="137"/>
      <c r="S22" s="103"/>
      <c r="T22" s="136"/>
      <c r="U22" s="103"/>
      <c r="V22" s="103"/>
      <c r="W22" s="103"/>
      <c r="X22" s="137"/>
      <c r="Y22" s="103"/>
    </row>
    <row r="23" spans="1:25" ht="12.75">
      <c r="A23" s="88" t="s">
        <v>15</v>
      </c>
      <c r="B23" s="90">
        <v>0.008</v>
      </c>
      <c r="C23" s="1"/>
      <c r="D23" s="1"/>
      <c r="E23" s="1"/>
      <c r="F23" s="1">
        <v>0.008</v>
      </c>
      <c r="G23" s="1"/>
      <c r="H23" s="1"/>
      <c r="I23" s="1"/>
      <c r="J23" s="1"/>
      <c r="K23" s="1"/>
      <c r="L23">
        <f t="shared" si="0"/>
        <v>0.016</v>
      </c>
      <c r="M23">
        <f t="shared" si="2"/>
        <v>16</v>
      </c>
      <c r="N23" s="151" t="s">
        <v>99</v>
      </c>
      <c r="O23" s="129"/>
      <c r="P23" s="129"/>
      <c r="Q23" s="129"/>
      <c r="R23" s="137"/>
      <c r="S23" s="103"/>
      <c r="T23" s="136" t="s">
        <v>178</v>
      </c>
      <c r="U23" s="103"/>
      <c r="V23" s="103"/>
      <c r="W23" s="103"/>
      <c r="X23" s="137"/>
      <c r="Y23" s="103"/>
    </row>
    <row r="24" spans="1:25" ht="13.5" thickBot="1">
      <c r="A24" s="88" t="s">
        <v>98</v>
      </c>
      <c r="B24" s="90"/>
      <c r="C24" s="90">
        <v>0.04</v>
      </c>
      <c r="D24" s="1">
        <v>0.01</v>
      </c>
      <c r="E24" s="1"/>
      <c r="F24" s="1"/>
      <c r="G24" s="1"/>
      <c r="H24" s="1"/>
      <c r="I24" s="1"/>
      <c r="J24" s="1"/>
      <c r="K24" s="1"/>
      <c r="L24">
        <f t="shared" si="0"/>
        <v>0.05</v>
      </c>
      <c r="M24">
        <f t="shared" si="2"/>
        <v>50</v>
      </c>
      <c r="N24" s="151" t="s">
        <v>100</v>
      </c>
      <c r="O24" s="129"/>
      <c r="P24" s="129"/>
      <c r="Q24" s="129"/>
      <c r="R24" s="137"/>
      <c r="S24" s="103"/>
      <c r="T24" s="139"/>
      <c r="U24" s="140"/>
      <c r="V24" s="140"/>
      <c r="W24" s="140"/>
      <c r="X24" s="141"/>
      <c r="Y24" s="103"/>
    </row>
    <row r="25" spans="1:25" ht="12.75">
      <c r="A25" s="88" t="s">
        <v>99</v>
      </c>
      <c r="B25" s="90"/>
      <c r="C25" s="90"/>
      <c r="D25" s="1"/>
      <c r="E25" s="1"/>
      <c r="F25" s="1"/>
      <c r="G25" s="1"/>
      <c r="H25" s="1"/>
      <c r="I25" s="1"/>
      <c r="J25" s="1"/>
      <c r="K25" s="1"/>
      <c r="L25">
        <f t="shared" si="0"/>
        <v>0</v>
      </c>
      <c r="M25">
        <f t="shared" si="2"/>
        <v>0</v>
      </c>
      <c r="N25" s="151" t="s">
        <v>101</v>
      </c>
      <c r="O25" s="129"/>
      <c r="P25" s="129"/>
      <c r="Q25" s="129"/>
      <c r="R25" s="137"/>
      <c r="S25" s="103"/>
      <c r="T25" s="103"/>
      <c r="U25" s="103"/>
      <c r="V25" s="103"/>
      <c r="W25" s="103"/>
      <c r="X25" s="103"/>
      <c r="Y25" s="103"/>
    </row>
    <row r="26" spans="1:25" ht="12.75">
      <c r="A26" s="88" t="s">
        <v>100</v>
      </c>
      <c r="B26" s="90"/>
      <c r="C26" s="90">
        <v>0.0003</v>
      </c>
      <c r="D26" s="1"/>
      <c r="E26" s="1"/>
      <c r="F26" s="1"/>
      <c r="G26" s="1"/>
      <c r="H26" s="1"/>
      <c r="I26" s="1"/>
      <c r="J26" s="1">
        <v>0.0002</v>
      </c>
      <c r="K26" s="1"/>
      <c r="L26">
        <f t="shared" si="0"/>
        <v>0.0005</v>
      </c>
      <c r="M26">
        <f t="shared" si="2"/>
        <v>0.5</v>
      </c>
      <c r="N26" s="151" t="s">
        <v>102</v>
      </c>
      <c r="O26" s="129"/>
      <c r="P26" s="129"/>
      <c r="Q26" s="129"/>
      <c r="R26" s="137"/>
      <c r="S26" s="103"/>
      <c r="T26" s="103" t="s">
        <v>185</v>
      </c>
      <c r="U26" s="103"/>
      <c r="V26" s="103"/>
      <c r="W26" s="103"/>
      <c r="X26" s="103"/>
      <c r="Y26" s="103"/>
    </row>
    <row r="27" spans="1:25" ht="14.25" customHeight="1">
      <c r="A27" s="88" t="s">
        <v>101</v>
      </c>
      <c r="B27" s="90">
        <v>0.012</v>
      </c>
      <c r="C27" s="90">
        <v>0.013</v>
      </c>
      <c r="D27" s="1">
        <v>0.013</v>
      </c>
      <c r="E27" s="1">
        <v>0.025</v>
      </c>
      <c r="F27" s="1">
        <v>0.022</v>
      </c>
      <c r="G27" s="1">
        <v>0.06</v>
      </c>
      <c r="H27" s="1">
        <v>0.019</v>
      </c>
      <c r="I27" s="1">
        <v>0.015</v>
      </c>
      <c r="J27" s="1">
        <v>0.017</v>
      </c>
      <c r="K27" s="1">
        <v>0.018</v>
      </c>
      <c r="L27">
        <f t="shared" si="0"/>
        <v>0.214</v>
      </c>
      <c r="M27">
        <f t="shared" si="2"/>
        <v>214</v>
      </c>
      <c r="N27" s="151" t="s">
        <v>103</v>
      </c>
      <c r="O27" s="129"/>
      <c r="P27" s="129"/>
      <c r="Q27" s="129"/>
      <c r="R27" s="137"/>
      <c r="S27" s="103"/>
      <c r="T27" s="157"/>
      <c r="U27" s="158" t="s">
        <v>182</v>
      </c>
      <c r="V27" s="157">
        <v>445</v>
      </c>
      <c r="W27" s="103"/>
      <c r="X27" s="103"/>
      <c r="Y27" s="103"/>
    </row>
    <row r="28" spans="1:25" ht="15" customHeight="1">
      <c r="A28" s="88" t="s">
        <v>102</v>
      </c>
      <c r="B28" s="90"/>
      <c r="C28" s="90"/>
      <c r="D28" s="1"/>
      <c r="E28" s="1">
        <v>0.01</v>
      </c>
      <c r="F28" s="1">
        <v>0.055</v>
      </c>
      <c r="G28" s="1"/>
      <c r="H28" s="1"/>
      <c r="I28" s="1"/>
      <c r="J28" s="1"/>
      <c r="K28" s="1"/>
      <c r="L28">
        <f t="shared" si="0"/>
        <v>0.065</v>
      </c>
      <c r="M28">
        <f t="shared" si="2"/>
        <v>65</v>
      </c>
      <c r="N28" s="151" t="s">
        <v>104</v>
      </c>
      <c r="O28" s="129"/>
      <c r="P28" s="129"/>
      <c r="Q28" s="129"/>
      <c r="R28" s="137"/>
      <c r="S28" s="103"/>
      <c r="T28" s="161" t="s">
        <v>183</v>
      </c>
      <c r="U28" s="162" t="s">
        <v>186</v>
      </c>
      <c r="V28" s="163"/>
      <c r="W28" s="103"/>
      <c r="X28" s="103"/>
      <c r="Y28" s="103"/>
    </row>
    <row r="29" spans="1:25" ht="15" customHeight="1">
      <c r="A29" s="88" t="s">
        <v>103</v>
      </c>
      <c r="B29" s="90"/>
      <c r="C29" s="90">
        <v>0.005</v>
      </c>
      <c r="D29" s="1">
        <v>0.004</v>
      </c>
      <c r="E29" s="1">
        <v>0.005</v>
      </c>
      <c r="F29" s="1">
        <v>0.009</v>
      </c>
      <c r="G29" s="1">
        <v>0.003</v>
      </c>
      <c r="H29" s="1">
        <v>0.0005</v>
      </c>
      <c r="I29" s="1">
        <v>0.007</v>
      </c>
      <c r="J29" s="1">
        <v>0.007</v>
      </c>
      <c r="K29" s="1"/>
      <c r="L29">
        <f t="shared" si="0"/>
        <v>0.0405</v>
      </c>
      <c r="M29">
        <f t="shared" si="2"/>
        <v>40.5</v>
      </c>
      <c r="N29" s="151" t="s">
        <v>105</v>
      </c>
      <c r="O29" s="129"/>
      <c r="P29" s="129"/>
      <c r="Q29" s="129"/>
      <c r="R29" s="137"/>
      <c r="S29" s="103"/>
      <c r="T29" s="159" t="s">
        <v>187</v>
      </c>
      <c r="U29" s="160" t="s">
        <v>182</v>
      </c>
      <c r="V29" s="159">
        <v>258</v>
      </c>
      <c r="W29" s="103"/>
      <c r="X29" s="103"/>
      <c r="Y29" s="103"/>
    </row>
    <row r="30" spans="1:25" ht="15" customHeight="1">
      <c r="A30" s="88" t="s">
        <v>43</v>
      </c>
      <c r="B30" s="90">
        <v>0.015</v>
      </c>
      <c r="C30" s="90">
        <v>0.01</v>
      </c>
      <c r="D30" s="1">
        <v>0.103</v>
      </c>
      <c r="E30" s="1">
        <v>0.013</v>
      </c>
      <c r="F30" s="1">
        <v>0.015</v>
      </c>
      <c r="G30" s="1">
        <v>0.012</v>
      </c>
      <c r="H30" s="1">
        <v>0.105</v>
      </c>
      <c r="I30" s="1">
        <v>0.012</v>
      </c>
      <c r="J30" s="1">
        <v>0.008</v>
      </c>
      <c r="K30" s="1">
        <v>0.008</v>
      </c>
      <c r="L30">
        <f t="shared" si="0"/>
        <v>0.30100000000000005</v>
      </c>
      <c r="M30">
        <f t="shared" si="2"/>
        <v>301.00000000000006</v>
      </c>
      <c r="N30" s="151" t="s">
        <v>106</v>
      </c>
      <c r="O30" s="129"/>
      <c r="P30" s="129"/>
      <c r="Q30" s="129"/>
      <c r="R30" s="137"/>
      <c r="S30" s="103"/>
      <c r="T30" s="155" t="s">
        <v>188</v>
      </c>
      <c r="U30" s="156" t="s">
        <v>182</v>
      </c>
      <c r="V30" s="155">
        <v>171</v>
      </c>
      <c r="W30" s="103"/>
      <c r="X30" s="103"/>
      <c r="Y30" s="103"/>
    </row>
    <row r="31" spans="1:25" ht="13.5" customHeight="1">
      <c r="A31" s="88"/>
      <c r="B31" s="90"/>
      <c r="C31" s="90"/>
      <c r="D31" s="1"/>
      <c r="E31" s="1"/>
      <c r="F31" s="1"/>
      <c r="G31" s="1"/>
      <c r="H31" s="1"/>
      <c r="I31" s="1"/>
      <c r="J31" s="1"/>
      <c r="K31" s="1"/>
      <c r="N31" s="151" t="s">
        <v>107</v>
      </c>
      <c r="O31" s="129"/>
      <c r="P31" s="129"/>
      <c r="Q31" s="129"/>
      <c r="R31" s="137"/>
      <c r="S31" s="103"/>
      <c r="T31" s="155" t="s">
        <v>184</v>
      </c>
      <c r="U31" s="156" t="s">
        <v>182</v>
      </c>
      <c r="V31" s="155">
        <v>16</v>
      </c>
      <c r="W31" s="103"/>
      <c r="X31" s="103"/>
      <c r="Y31" s="103"/>
    </row>
    <row r="32" spans="1:25" ht="12.75">
      <c r="A32" s="88" t="s">
        <v>105</v>
      </c>
      <c r="B32" s="90"/>
      <c r="C32" s="90"/>
      <c r="D32" s="1"/>
      <c r="E32" s="1">
        <v>0.088</v>
      </c>
      <c r="F32" s="1"/>
      <c r="G32" s="1"/>
      <c r="H32" s="1"/>
      <c r="I32" s="1"/>
      <c r="J32" s="1">
        <v>0.088</v>
      </c>
      <c r="K32" s="1"/>
      <c r="L32">
        <f t="shared" si="0"/>
        <v>0.176</v>
      </c>
      <c r="M32">
        <f t="shared" si="2"/>
        <v>176</v>
      </c>
      <c r="N32" s="151" t="s">
        <v>108</v>
      </c>
      <c r="O32" s="129"/>
      <c r="P32" s="129"/>
      <c r="Q32" s="129"/>
      <c r="R32" s="137"/>
      <c r="S32" s="103"/>
      <c r="T32" s="103"/>
      <c r="U32" s="103"/>
      <c r="V32" s="103"/>
      <c r="W32" s="103"/>
      <c r="X32" s="103"/>
      <c r="Y32" s="103"/>
    </row>
    <row r="33" spans="1:25" ht="14.25" customHeight="1">
      <c r="A33" s="88" t="s">
        <v>127</v>
      </c>
      <c r="B33" s="90">
        <v>0.076</v>
      </c>
      <c r="C33" s="90"/>
      <c r="D33" s="1"/>
      <c r="E33" s="1">
        <v>0.038</v>
      </c>
      <c r="F33" s="1">
        <v>0.098</v>
      </c>
      <c r="G33" s="1">
        <v>0.083</v>
      </c>
      <c r="H33" s="1"/>
      <c r="I33" s="1">
        <v>0.015</v>
      </c>
      <c r="J33" s="1">
        <v>0.038</v>
      </c>
      <c r="K33" s="1"/>
      <c r="L33">
        <f t="shared" si="0"/>
        <v>0.348</v>
      </c>
      <c r="M33">
        <f t="shared" si="2"/>
        <v>348</v>
      </c>
      <c r="N33" s="151" t="s">
        <v>109</v>
      </c>
      <c r="O33" s="129"/>
      <c r="P33" s="129"/>
      <c r="Q33" s="129"/>
      <c r="R33" s="137"/>
      <c r="S33" s="103"/>
      <c r="T33" s="103"/>
      <c r="U33" s="103"/>
      <c r="V33" s="103"/>
      <c r="W33" s="103"/>
      <c r="X33" s="103"/>
      <c r="Y33" s="103"/>
    </row>
    <row r="34" spans="1:25" ht="12.75">
      <c r="A34" s="88" t="s">
        <v>107</v>
      </c>
      <c r="B34" s="90">
        <v>0.013</v>
      </c>
      <c r="C34" s="90">
        <v>0.028</v>
      </c>
      <c r="D34" s="1">
        <v>0.018</v>
      </c>
      <c r="E34" s="1">
        <v>0.042</v>
      </c>
      <c r="F34" s="1">
        <v>0.005</v>
      </c>
      <c r="G34" s="1">
        <v>0.013</v>
      </c>
      <c r="H34" s="1">
        <v>0.015</v>
      </c>
      <c r="I34" s="1">
        <v>0.018</v>
      </c>
      <c r="J34" s="1">
        <v>0.015</v>
      </c>
      <c r="K34" s="1">
        <v>0.023</v>
      </c>
      <c r="L34">
        <f t="shared" si="0"/>
        <v>0.18999999999999997</v>
      </c>
      <c r="M34">
        <f t="shared" si="2"/>
        <v>189.99999999999997</v>
      </c>
      <c r="N34" s="151" t="s">
        <v>110</v>
      </c>
      <c r="O34" s="129"/>
      <c r="P34" s="129"/>
      <c r="Q34" s="129"/>
      <c r="R34" s="137"/>
      <c r="S34" s="103"/>
      <c r="T34" s="103" t="s">
        <v>190</v>
      </c>
      <c r="U34" s="103"/>
      <c r="V34" s="103"/>
      <c r="W34" s="103"/>
      <c r="X34" s="103"/>
      <c r="Y34" s="103"/>
    </row>
    <row r="35" spans="1:25" ht="15.75">
      <c r="A35" s="88" t="s">
        <v>108</v>
      </c>
      <c r="B35" s="90"/>
      <c r="C35" s="90">
        <v>0.003</v>
      </c>
      <c r="D35" s="1">
        <v>0.013</v>
      </c>
      <c r="E35" s="1">
        <v>0.006</v>
      </c>
      <c r="F35" s="1">
        <v>0.006</v>
      </c>
      <c r="G35" s="1">
        <v>0.011</v>
      </c>
      <c r="H35" s="1">
        <v>0.003</v>
      </c>
      <c r="I35" s="1">
        <v>0.002</v>
      </c>
      <c r="J35" s="1">
        <v>0.005</v>
      </c>
      <c r="K35" s="1"/>
      <c r="L35">
        <f t="shared" si="0"/>
        <v>0.048999999999999995</v>
      </c>
      <c r="M35">
        <f t="shared" si="2"/>
        <v>48.99999999999999</v>
      </c>
      <c r="N35" s="151" t="s">
        <v>111</v>
      </c>
      <c r="O35" s="129"/>
      <c r="P35" s="129"/>
      <c r="Q35" s="129"/>
      <c r="R35" s="137"/>
      <c r="S35" s="103"/>
      <c r="T35" s="157" t="s">
        <v>192</v>
      </c>
      <c r="U35" s="158" t="s">
        <v>182</v>
      </c>
      <c r="V35" s="157">
        <v>358</v>
      </c>
      <c r="W35" s="103"/>
      <c r="X35" s="103"/>
      <c r="Y35" s="103"/>
    </row>
    <row r="36" spans="1:25" ht="13.5" customHeight="1">
      <c r="A36" s="88" t="s">
        <v>109</v>
      </c>
      <c r="B36" s="90"/>
      <c r="C36" s="1"/>
      <c r="D36" s="1"/>
      <c r="E36" s="1"/>
      <c r="F36" s="1">
        <v>0.05</v>
      </c>
      <c r="G36" s="1">
        <v>0.017</v>
      </c>
      <c r="H36" s="1"/>
      <c r="I36" s="1"/>
      <c r="J36" s="1"/>
      <c r="K36" s="1"/>
      <c r="L36">
        <f t="shared" si="0"/>
        <v>0.067</v>
      </c>
      <c r="M36">
        <f t="shared" si="2"/>
        <v>67</v>
      </c>
      <c r="N36" s="151" t="s">
        <v>36</v>
      </c>
      <c r="O36" s="129"/>
      <c r="P36" s="129"/>
      <c r="Q36" s="129"/>
      <c r="R36" s="137"/>
      <c r="S36" s="103"/>
      <c r="T36" s="161" t="s">
        <v>191</v>
      </c>
      <c r="U36" s="162" t="s">
        <v>186</v>
      </c>
      <c r="V36" s="163"/>
      <c r="W36" s="103"/>
      <c r="X36" s="103"/>
      <c r="Y36" s="103"/>
    </row>
    <row r="37" spans="1:25" ht="15.75">
      <c r="A37" s="88"/>
      <c r="B37" s="90"/>
      <c r="C37" s="1"/>
      <c r="D37" s="1"/>
      <c r="E37" s="1"/>
      <c r="F37" s="1"/>
      <c r="G37" s="1"/>
      <c r="H37" s="1"/>
      <c r="I37" s="1"/>
      <c r="J37" s="1"/>
      <c r="K37" s="1"/>
      <c r="N37" s="151" t="s">
        <v>112</v>
      </c>
      <c r="O37" s="129"/>
      <c r="P37" s="129"/>
      <c r="Q37" s="129"/>
      <c r="R37" s="137"/>
      <c r="S37" s="103"/>
      <c r="T37" s="159" t="s">
        <v>187</v>
      </c>
      <c r="U37" s="160" t="s">
        <v>182</v>
      </c>
      <c r="V37" s="159">
        <v>258</v>
      </c>
      <c r="W37" s="103"/>
      <c r="X37" s="103"/>
      <c r="Y37" s="103"/>
    </row>
    <row r="38" spans="1:25" ht="15.75">
      <c r="A38" s="88"/>
      <c r="B38" s="90"/>
      <c r="C38" s="1"/>
      <c r="D38" s="1"/>
      <c r="E38" s="1"/>
      <c r="F38" s="1"/>
      <c r="G38" s="1"/>
      <c r="H38" s="1"/>
      <c r="I38" s="1"/>
      <c r="J38" s="1"/>
      <c r="K38" s="1"/>
      <c r="N38" s="151" t="s">
        <v>113</v>
      </c>
      <c r="O38" s="129"/>
      <c r="P38" s="129"/>
      <c r="Q38" s="129"/>
      <c r="R38" s="137"/>
      <c r="S38" s="103"/>
      <c r="T38" s="155" t="s">
        <v>188</v>
      </c>
      <c r="U38" s="156" t="s">
        <v>182</v>
      </c>
      <c r="V38" s="155">
        <v>87</v>
      </c>
      <c r="W38" s="103"/>
      <c r="X38" s="103"/>
      <c r="Y38" s="103"/>
    </row>
    <row r="39" spans="1:25" ht="32.25" customHeight="1">
      <c r="A39" s="88" t="s">
        <v>110</v>
      </c>
      <c r="B39" s="90"/>
      <c r="C39" s="90">
        <v>0.043</v>
      </c>
      <c r="D39" s="1"/>
      <c r="E39" s="1"/>
      <c r="F39" s="1"/>
      <c r="G39" s="1"/>
      <c r="H39" s="1"/>
      <c r="I39" s="1"/>
      <c r="J39" s="1"/>
      <c r="K39" s="1"/>
      <c r="L39">
        <f t="shared" si="0"/>
        <v>0.043</v>
      </c>
      <c r="M39">
        <f t="shared" si="2"/>
        <v>43</v>
      </c>
      <c r="N39" s="151" t="s">
        <v>117</v>
      </c>
      <c r="O39" s="129"/>
      <c r="P39" s="129"/>
      <c r="Q39" s="129"/>
      <c r="R39" s="137"/>
      <c r="S39" s="103"/>
      <c r="T39" s="155" t="s">
        <v>189</v>
      </c>
      <c r="U39" s="156" t="s">
        <v>182</v>
      </c>
      <c r="V39" s="155">
        <v>13</v>
      </c>
      <c r="W39" s="103"/>
      <c r="X39" s="103"/>
      <c r="Y39" s="103"/>
    </row>
    <row r="40" spans="1:25" ht="12.75">
      <c r="A40" s="88" t="s">
        <v>111</v>
      </c>
      <c r="B40" s="90"/>
      <c r="C40" s="90"/>
      <c r="D40" s="1"/>
      <c r="E40" s="1"/>
      <c r="F40" s="1"/>
      <c r="G40" s="1"/>
      <c r="H40" s="1">
        <v>0.04</v>
      </c>
      <c r="I40" s="1">
        <v>0.06</v>
      </c>
      <c r="J40" s="1">
        <v>0.06</v>
      </c>
      <c r="K40" s="1"/>
      <c r="L40">
        <f t="shared" si="0"/>
        <v>0.16</v>
      </c>
      <c r="M40">
        <f t="shared" si="2"/>
        <v>160</v>
      </c>
      <c r="N40" s="151" t="s">
        <v>115</v>
      </c>
      <c r="O40" s="129"/>
      <c r="P40" s="129"/>
      <c r="Q40" s="129"/>
      <c r="R40" s="137"/>
      <c r="S40" s="103"/>
      <c r="T40" s="103"/>
      <c r="U40" s="103"/>
      <c r="V40" s="103"/>
      <c r="W40" s="103"/>
      <c r="X40" s="103"/>
      <c r="Y40" s="103"/>
    </row>
    <row r="41" spans="1:25" ht="12.75">
      <c r="A41" s="88" t="s">
        <v>36</v>
      </c>
      <c r="B41" s="90"/>
      <c r="C41" s="1"/>
      <c r="D41" s="1"/>
      <c r="E41" s="1">
        <v>0.1</v>
      </c>
      <c r="F41" s="1"/>
      <c r="G41" s="1"/>
      <c r="H41" s="1"/>
      <c r="I41" s="1"/>
      <c r="J41" s="1"/>
      <c r="K41" s="1">
        <v>0.06</v>
      </c>
      <c r="L41">
        <f t="shared" si="0"/>
        <v>0.16</v>
      </c>
      <c r="M41">
        <f t="shared" si="2"/>
        <v>160</v>
      </c>
      <c r="N41" s="151" t="s">
        <v>49</v>
      </c>
      <c r="O41" s="129"/>
      <c r="P41" s="129"/>
      <c r="Q41" s="129"/>
      <c r="R41" s="137"/>
      <c r="S41" s="103"/>
      <c r="T41" s="103"/>
      <c r="U41" s="103"/>
      <c r="V41" s="103"/>
      <c r="W41" s="103"/>
      <c r="X41" s="103"/>
      <c r="Y41" s="103"/>
    </row>
    <row r="42" spans="1:25" ht="18" customHeight="1">
      <c r="A42" s="88" t="s">
        <v>112</v>
      </c>
      <c r="B42" s="90"/>
      <c r="C42" s="1"/>
      <c r="D42" s="1"/>
      <c r="E42" s="1"/>
      <c r="F42" s="1"/>
      <c r="G42" s="1">
        <v>0.05</v>
      </c>
      <c r="H42" s="1"/>
      <c r="I42" s="1"/>
      <c r="J42" s="1"/>
      <c r="K42" s="1">
        <v>0.005</v>
      </c>
      <c r="L42">
        <f t="shared" si="0"/>
        <v>0.055</v>
      </c>
      <c r="M42">
        <f t="shared" si="2"/>
        <v>55</v>
      </c>
      <c r="N42" s="151" t="s">
        <v>116</v>
      </c>
      <c r="O42" s="129"/>
      <c r="P42" s="129"/>
      <c r="Q42" s="129"/>
      <c r="R42" s="137"/>
      <c r="S42" s="103"/>
      <c r="T42" s="238" t="s">
        <v>193</v>
      </c>
      <c r="U42" s="226"/>
      <c r="V42" s="226"/>
      <c r="W42" s="226"/>
      <c r="X42" s="226"/>
      <c r="Y42" s="103"/>
    </row>
    <row r="43" spans="1:25" ht="12.75">
      <c r="A43" s="88" t="s">
        <v>113</v>
      </c>
      <c r="B43" s="90">
        <v>0.055</v>
      </c>
      <c r="C43" s="1"/>
      <c r="D43" s="1">
        <v>0.352</v>
      </c>
      <c r="E43" s="1"/>
      <c r="F43" s="1">
        <v>0.005</v>
      </c>
      <c r="G43" s="1">
        <v>0.005</v>
      </c>
      <c r="H43" s="1">
        <v>0.352</v>
      </c>
      <c r="I43" s="1"/>
      <c r="J43" s="1">
        <v>0.005</v>
      </c>
      <c r="K43" s="1">
        <v>0.034</v>
      </c>
      <c r="L43">
        <f t="shared" si="0"/>
        <v>0.8079999999999999</v>
      </c>
      <c r="M43">
        <f t="shared" si="2"/>
        <v>807.9999999999999</v>
      </c>
      <c r="N43" s="151" t="s">
        <v>118</v>
      </c>
      <c r="O43" s="129"/>
      <c r="P43" s="129"/>
      <c r="Q43" s="129"/>
      <c r="R43" s="137"/>
      <c r="S43" s="103"/>
      <c r="T43" s="103" t="s">
        <v>194</v>
      </c>
      <c r="U43" s="103"/>
      <c r="V43" s="103"/>
      <c r="W43" s="103"/>
      <c r="X43" s="103"/>
      <c r="Y43" s="103"/>
    </row>
    <row r="44" spans="1:25" ht="12.75">
      <c r="A44" s="88" t="s">
        <v>114</v>
      </c>
      <c r="B44" s="90">
        <v>0.05</v>
      </c>
      <c r="C44" s="1"/>
      <c r="D44" s="1"/>
      <c r="E44" s="1"/>
      <c r="F44" s="1"/>
      <c r="G44" s="1"/>
      <c r="H44" s="1"/>
      <c r="I44" s="1"/>
      <c r="J44" s="1"/>
      <c r="K44" s="1"/>
      <c r="L44">
        <f t="shared" si="0"/>
        <v>0.05</v>
      </c>
      <c r="M44">
        <f t="shared" si="2"/>
        <v>50</v>
      </c>
      <c r="N44" s="151" t="s">
        <v>119</v>
      </c>
      <c r="O44" s="129"/>
      <c r="P44" s="129"/>
      <c r="Q44" s="129"/>
      <c r="R44" s="137"/>
      <c r="S44" s="103"/>
      <c r="T44" s="103"/>
      <c r="U44" s="103"/>
      <c r="V44" s="103"/>
      <c r="W44" s="103"/>
      <c r="X44" s="103"/>
      <c r="Y44" s="103"/>
    </row>
    <row r="45" spans="1:25" ht="12.75">
      <c r="A45" s="88" t="s">
        <v>115</v>
      </c>
      <c r="B45" s="90">
        <v>0.039</v>
      </c>
      <c r="C45" s="90">
        <v>0.035</v>
      </c>
      <c r="D45" s="1">
        <v>0.016</v>
      </c>
      <c r="E45" s="1">
        <v>0.031</v>
      </c>
      <c r="F45" s="1">
        <v>0.038</v>
      </c>
      <c r="G45" s="1">
        <v>0.037</v>
      </c>
      <c r="H45" s="1">
        <v>0.015</v>
      </c>
      <c r="I45" s="1">
        <v>0.016</v>
      </c>
      <c r="J45" s="1">
        <v>0.042</v>
      </c>
      <c r="K45" s="1">
        <v>0.03</v>
      </c>
      <c r="L45">
        <f t="shared" si="0"/>
        <v>0.29900000000000004</v>
      </c>
      <c r="M45">
        <f t="shared" si="2"/>
        <v>299.00000000000006</v>
      </c>
      <c r="N45" s="151" t="s">
        <v>120</v>
      </c>
      <c r="O45" s="129"/>
      <c r="P45" s="129"/>
      <c r="Q45" s="129"/>
      <c r="R45" s="137"/>
      <c r="S45" s="103"/>
      <c r="T45" s="103"/>
      <c r="U45" s="103"/>
      <c r="V45" s="103"/>
      <c r="W45" s="103"/>
      <c r="X45" s="103"/>
      <c r="Y45" s="103"/>
    </row>
    <row r="46" spans="1:25" ht="12.75">
      <c r="A46" s="88" t="s">
        <v>49</v>
      </c>
      <c r="B46" s="90"/>
      <c r="C46" s="90"/>
      <c r="D46" s="1">
        <v>0.2</v>
      </c>
      <c r="E46" s="1"/>
      <c r="F46" s="1"/>
      <c r="G46" s="1"/>
      <c r="H46" s="1">
        <v>0.2</v>
      </c>
      <c r="I46" s="1">
        <v>0.2</v>
      </c>
      <c r="J46" s="1"/>
      <c r="K46" s="1"/>
      <c r="L46">
        <f t="shared" si="0"/>
        <v>0.6000000000000001</v>
      </c>
      <c r="M46">
        <f t="shared" si="2"/>
        <v>600.0000000000001</v>
      </c>
      <c r="N46" s="151" t="s">
        <v>122</v>
      </c>
      <c r="O46" s="129"/>
      <c r="P46" s="129"/>
      <c r="Q46" s="129"/>
      <c r="R46" s="137"/>
      <c r="S46" s="103"/>
      <c r="T46" s="103"/>
      <c r="U46" s="103"/>
      <c r="V46" s="103"/>
      <c r="W46" s="103"/>
      <c r="X46" s="103"/>
      <c r="Y46" s="103"/>
    </row>
    <row r="47" spans="1:25" ht="12.75">
      <c r="A47" s="88" t="s">
        <v>116</v>
      </c>
      <c r="B47" s="90">
        <v>0.003</v>
      </c>
      <c r="C47" s="90">
        <v>0.007</v>
      </c>
      <c r="D47" s="1">
        <v>0.013</v>
      </c>
      <c r="E47" s="1">
        <v>0.008</v>
      </c>
      <c r="F47" s="1">
        <v>0.005</v>
      </c>
      <c r="G47" s="1">
        <v>0.005</v>
      </c>
      <c r="H47" s="1">
        <v>0.012</v>
      </c>
      <c r="I47" s="1">
        <v>0.004</v>
      </c>
      <c r="J47" s="1">
        <v>0.009</v>
      </c>
      <c r="K47" s="1">
        <v>0.002</v>
      </c>
      <c r="L47">
        <f t="shared" si="0"/>
        <v>0.06799999999999999</v>
      </c>
      <c r="M47">
        <f t="shared" si="2"/>
        <v>67.99999999999999</v>
      </c>
      <c r="N47" s="151" t="s">
        <v>123</v>
      </c>
      <c r="O47" s="129"/>
      <c r="P47" s="129"/>
      <c r="Q47" s="129"/>
      <c r="R47" s="137"/>
      <c r="S47" s="103"/>
      <c r="T47" s="103"/>
      <c r="U47" s="103"/>
      <c r="V47" s="103"/>
      <c r="W47" s="103"/>
      <c r="X47" s="103"/>
      <c r="Y47" s="103"/>
    </row>
    <row r="48" spans="1:25" ht="13.5" thickBot="1">
      <c r="A48" s="88" t="s">
        <v>117</v>
      </c>
      <c r="B48" s="90"/>
      <c r="C48" s="90">
        <v>0.05</v>
      </c>
      <c r="D48" s="1"/>
      <c r="E48" s="1"/>
      <c r="F48" s="1"/>
      <c r="G48" s="1"/>
      <c r="H48" s="1"/>
      <c r="I48" s="1">
        <v>0.05</v>
      </c>
      <c r="J48" s="1"/>
      <c r="K48" s="1"/>
      <c r="L48">
        <f t="shared" si="0"/>
        <v>0.1</v>
      </c>
      <c r="M48">
        <f t="shared" si="2"/>
        <v>100</v>
      </c>
      <c r="N48" s="152" t="s">
        <v>167</v>
      </c>
      <c r="O48" s="153"/>
      <c r="P48" s="153"/>
      <c r="Q48" s="153"/>
      <c r="R48" s="141"/>
      <c r="S48" s="103"/>
      <c r="T48" s="103"/>
      <c r="U48" s="103"/>
      <c r="V48" s="103"/>
      <c r="W48" s="103"/>
      <c r="X48" s="103"/>
      <c r="Y48" s="103"/>
    </row>
    <row r="49" spans="1:25" ht="12.75">
      <c r="A49" s="88" t="s">
        <v>118</v>
      </c>
      <c r="B49" s="90">
        <v>0.03</v>
      </c>
      <c r="C49" s="1"/>
      <c r="D49" s="91"/>
      <c r="E49" s="1"/>
      <c r="F49" s="1"/>
      <c r="G49" s="1">
        <v>0.03</v>
      </c>
      <c r="H49" s="1"/>
      <c r="I49" s="1"/>
      <c r="J49" s="1"/>
      <c r="K49" s="1"/>
      <c r="L49">
        <f t="shared" si="0"/>
        <v>0.06</v>
      </c>
      <c r="M49">
        <f t="shared" si="2"/>
        <v>60</v>
      </c>
      <c r="N49" s="127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ht="31.5">
      <c r="A50" s="88" t="s">
        <v>119</v>
      </c>
      <c r="B50" s="90">
        <v>0.003</v>
      </c>
      <c r="C50" s="90">
        <v>0.002</v>
      </c>
      <c r="D50" s="93">
        <v>0.005</v>
      </c>
      <c r="E50" s="1">
        <v>0.004</v>
      </c>
      <c r="F50" s="1">
        <v>0.005</v>
      </c>
      <c r="G50" s="1"/>
      <c r="H50" s="1">
        <v>0.006</v>
      </c>
      <c r="I50" s="1">
        <v>0.008</v>
      </c>
      <c r="J50" s="1">
        <v>0.006</v>
      </c>
      <c r="K50" s="1">
        <v>0.008</v>
      </c>
      <c r="L50">
        <f t="shared" si="0"/>
        <v>0.047</v>
      </c>
      <c r="M50">
        <f t="shared" si="2"/>
        <v>47</v>
      </c>
      <c r="N50" s="154" t="s">
        <v>181</v>
      </c>
      <c r="S50" s="103"/>
      <c r="T50" s="103"/>
      <c r="U50" s="103"/>
      <c r="V50" s="103"/>
      <c r="W50" s="103"/>
      <c r="X50" s="103"/>
      <c r="Y50" s="103"/>
    </row>
    <row r="51" spans="1:25" ht="12.75">
      <c r="A51" s="88" t="s">
        <v>120</v>
      </c>
      <c r="B51" s="90">
        <v>0.025</v>
      </c>
      <c r="C51" s="90">
        <v>0.025</v>
      </c>
      <c r="D51" s="93">
        <v>0.025</v>
      </c>
      <c r="E51" s="1">
        <v>0.025</v>
      </c>
      <c r="F51" s="1"/>
      <c r="G51" s="1">
        <v>0.025</v>
      </c>
      <c r="H51" s="1">
        <v>0.025</v>
      </c>
      <c r="I51" s="1"/>
      <c r="J51" s="1">
        <v>0.025</v>
      </c>
      <c r="K51" s="1">
        <v>0.025</v>
      </c>
      <c r="L51">
        <f t="shared" si="0"/>
        <v>0.19999999999999998</v>
      </c>
      <c r="M51">
        <f t="shared" si="2"/>
        <v>199.99999999999997</v>
      </c>
      <c r="S51" s="103"/>
      <c r="T51" s="103"/>
      <c r="U51" s="103"/>
      <c r="V51" s="103"/>
      <c r="W51" s="103"/>
      <c r="X51" s="103"/>
      <c r="Y51" s="103"/>
    </row>
    <row r="52" spans="1:25" ht="12.75">
      <c r="A52" s="88" t="s">
        <v>121</v>
      </c>
      <c r="B52" s="90">
        <v>0.116</v>
      </c>
      <c r="C52" s="90">
        <v>0.087</v>
      </c>
      <c r="D52" s="93">
        <v>0.058</v>
      </c>
      <c r="E52" s="1">
        <v>0.087</v>
      </c>
      <c r="F52" s="1">
        <v>0.087</v>
      </c>
      <c r="G52" s="1">
        <v>0.116</v>
      </c>
      <c r="H52" s="1">
        <v>0.087</v>
      </c>
      <c r="I52" s="1">
        <v>0.124</v>
      </c>
      <c r="J52" s="1">
        <v>0.087</v>
      </c>
      <c r="K52" s="1">
        <v>0.058</v>
      </c>
      <c r="L52">
        <f t="shared" si="0"/>
        <v>0.9069999999999999</v>
      </c>
      <c r="M52">
        <f t="shared" si="2"/>
        <v>906.9999999999999</v>
      </c>
      <c r="S52" s="103"/>
      <c r="T52" s="103"/>
      <c r="U52" s="103"/>
      <c r="V52" s="103"/>
      <c r="W52" s="103"/>
      <c r="X52" s="103"/>
      <c r="Y52" s="103"/>
    </row>
    <row r="53" spans="1:25" ht="12.75">
      <c r="A53" s="88"/>
      <c r="B53" s="90"/>
      <c r="C53" s="90"/>
      <c r="D53" s="93"/>
      <c r="E53" s="1"/>
      <c r="F53" s="1"/>
      <c r="G53" s="1"/>
      <c r="H53" s="1"/>
      <c r="I53" s="1"/>
      <c r="J53" s="1"/>
      <c r="K53" s="1"/>
      <c r="S53" s="103"/>
      <c r="T53" s="103"/>
      <c r="U53" s="103"/>
      <c r="V53" s="103"/>
      <c r="W53" s="103"/>
      <c r="X53" s="103"/>
      <c r="Y53" s="103"/>
    </row>
    <row r="54" spans="1:25" ht="12.75">
      <c r="A54" s="88" t="s">
        <v>122</v>
      </c>
      <c r="B54" s="90"/>
      <c r="C54" s="90"/>
      <c r="D54" s="93"/>
      <c r="E54" s="1">
        <v>0.1</v>
      </c>
      <c r="F54" s="1"/>
      <c r="G54" s="1"/>
      <c r="H54" s="1"/>
      <c r="I54" s="1">
        <v>0.1</v>
      </c>
      <c r="J54" s="1">
        <v>0.045</v>
      </c>
      <c r="K54" s="1"/>
      <c r="L54">
        <f t="shared" si="0"/>
        <v>0.245</v>
      </c>
      <c r="M54">
        <f t="shared" si="2"/>
        <v>245</v>
      </c>
      <c r="S54" s="103"/>
      <c r="T54" s="103"/>
      <c r="U54" s="103"/>
      <c r="V54" s="103"/>
      <c r="W54" s="103"/>
      <c r="X54" s="103"/>
      <c r="Y54" s="103"/>
    </row>
    <row r="55" spans="1:25" ht="12.75">
      <c r="A55" s="88" t="s">
        <v>123</v>
      </c>
      <c r="B55" s="90">
        <v>0.001</v>
      </c>
      <c r="C55" s="90">
        <v>0.002</v>
      </c>
      <c r="D55" s="93">
        <v>0.001</v>
      </c>
      <c r="E55" s="1">
        <v>0.002</v>
      </c>
      <c r="F55" s="1">
        <v>0.001</v>
      </c>
      <c r="G55" s="1">
        <v>0.001</v>
      </c>
      <c r="H55" s="1">
        <v>0.001</v>
      </c>
      <c r="I55" s="1">
        <v>0.001</v>
      </c>
      <c r="J55" s="1">
        <v>0.001</v>
      </c>
      <c r="K55" s="1">
        <v>0.002</v>
      </c>
      <c r="L55">
        <f t="shared" si="0"/>
        <v>0.013000000000000003</v>
      </c>
      <c r="M55">
        <f t="shared" si="2"/>
        <v>13.000000000000004</v>
      </c>
      <c r="S55" s="103"/>
      <c r="T55" s="103"/>
      <c r="U55" s="103"/>
      <c r="V55" s="103"/>
      <c r="W55" s="103"/>
      <c r="X55" s="103"/>
      <c r="Y55" s="103"/>
    </row>
    <row r="56" spans="1:25" ht="12.75">
      <c r="A56" s="88" t="s">
        <v>128</v>
      </c>
      <c r="B56" s="90">
        <v>1</v>
      </c>
      <c r="C56" s="1"/>
      <c r="D56" s="91"/>
      <c r="E56" s="1">
        <v>1</v>
      </c>
      <c r="F56" s="1"/>
      <c r="G56" s="94">
        <v>1</v>
      </c>
      <c r="H56" s="1"/>
      <c r="I56" s="1">
        <v>1</v>
      </c>
      <c r="J56" s="1">
        <v>1</v>
      </c>
      <c r="K56" s="1"/>
      <c r="L56">
        <f t="shared" si="0"/>
        <v>5</v>
      </c>
      <c r="M56">
        <v>5</v>
      </c>
      <c r="S56" s="103"/>
      <c r="T56" s="103"/>
      <c r="U56" s="103"/>
      <c r="V56" s="103"/>
      <c r="W56" s="103"/>
      <c r="X56" s="103"/>
      <c r="Y56" s="103"/>
    </row>
    <row r="57" spans="1:25" ht="12.75">
      <c r="A57" s="89"/>
      <c r="B57" s="95"/>
      <c r="C57" s="96"/>
      <c r="D57" s="96"/>
      <c r="E57" s="1"/>
      <c r="F57" s="1"/>
      <c r="G57" s="96"/>
      <c r="H57" s="1"/>
      <c r="I57" s="1"/>
      <c r="J57" s="1"/>
      <c r="K57" s="1"/>
      <c r="S57" s="103"/>
      <c r="T57" s="103"/>
      <c r="U57" s="103"/>
      <c r="V57" s="103"/>
      <c r="W57" s="103"/>
      <c r="X57" s="103"/>
      <c r="Y57" s="103"/>
    </row>
  </sheetData>
  <mergeCells count="1">
    <mergeCell ref="T42:X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6"/>
  <sheetViews>
    <sheetView workbookViewId="0" topLeftCell="N22">
      <selection activeCell="N56" sqref="A56:IV56"/>
    </sheetView>
  </sheetViews>
  <sheetFormatPr defaultColWidth="9.140625" defaultRowHeight="12.75"/>
  <cols>
    <col min="1" max="1" width="19.140625" style="0" hidden="1" customWidth="1"/>
    <col min="2" max="8" width="0" style="0" hidden="1" customWidth="1"/>
    <col min="9" max="9" width="8.7109375" style="0" hidden="1" customWidth="1"/>
    <col min="10" max="13" width="0" style="0" hidden="1" customWidth="1"/>
    <col min="14" max="14" width="20.8515625" style="0" customWidth="1"/>
    <col min="15" max="15" width="5.421875" style="0" customWidth="1"/>
    <col min="16" max="16" width="5.8515625" style="0" customWidth="1"/>
    <col min="17" max="17" width="5.57421875" style="0" customWidth="1"/>
    <col min="18" max="18" width="6.421875" style="0" customWidth="1"/>
    <col min="19" max="19" width="5.00390625" style="0" customWidth="1"/>
    <col min="20" max="20" width="6.7109375" style="0" customWidth="1"/>
    <col min="21" max="21" width="6.421875" style="0" customWidth="1"/>
    <col min="22" max="22" width="5.57421875" style="0" customWidth="1"/>
    <col min="23" max="23" width="5.8515625" style="0" customWidth="1"/>
    <col min="24" max="24" width="6.421875" style="0" customWidth="1"/>
    <col min="25" max="25" width="9.00390625" style="0" customWidth="1"/>
  </cols>
  <sheetData>
    <row r="1" spans="15:23" ht="12.75">
      <c r="O1" s="78" t="s">
        <v>71</v>
      </c>
      <c r="P1" s="78"/>
      <c r="Q1" s="78"/>
      <c r="R1" s="78"/>
      <c r="S1" s="78"/>
      <c r="T1" s="78"/>
      <c r="W1" s="78"/>
    </row>
    <row r="2" spans="15:23" ht="12.75">
      <c r="O2" s="78" t="s">
        <v>72</v>
      </c>
      <c r="P2" s="78"/>
      <c r="Q2" s="78"/>
      <c r="R2" s="78"/>
      <c r="S2" s="78"/>
      <c r="T2" s="78"/>
      <c r="W2" s="78"/>
    </row>
    <row r="3" ht="12.75">
      <c r="N3" t="s">
        <v>60</v>
      </c>
    </row>
    <row r="4" ht="12.75">
      <c r="N4" t="s">
        <v>73</v>
      </c>
    </row>
    <row r="5" ht="12.75">
      <c r="N5" t="s">
        <v>62</v>
      </c>
    </row>
    <row r="6" ht="12.75">
      <c r="T6" t="s">
        <v>227</v>
      </c>
    </row>
    <row r="7" spans="14:25" ht="12.75">
      <c r="N7" s="79" t="s">
        <v>74</v>
      </c>
      <c r="O7" s="80"/>
      <c r="P7" s="81"/>
      <c r="Q7" s="81" t="s">
        <v>75</v>
      </c>
      <c r="R7" s="81" t="s">
        <v>76</v>
      </c>
      <c r="S7" s="81"/>
      <c r="T7" s="80"/>
      <c r="U7" s="80"/>
      <c r="V7" s="80"/>
      <c r="W7" s="80"/>
      <c r="X7" s="80"/>
      <c r="Y7" s="82"/>
    </row>
    <row r="8" spans="14:25" ht="12.75">
      <c r="N8" s="83" t="s">
        <v>77</v>
      </c>
      <c r="O8" s="84" t="s">
        <v>78</v>
      </c>
      <c r="P8" s="85" t="s">
        <v>79</v>
      </c>
      <c r="Q8" s="85" t="s">
        <v>80</v>
      </c>
      <c r="R8" s="85" t="s">
        <v>81</v>
      </c>
      <c r="S8" s="85" t="s">
        <v>82</v>
      </c>
      <c r="T8" s="85" t="s">
        <v>83</v>
      </c>
      <c r="U8" s="85" t="s">
        <v>84</v>
      </c>
      <c r="V8" s="85" t="s">
        <v>85</v>
      </c>
      <c r="W8" s="85" t="s">
        <v>86</v>
      </c>
      <c r="X8" s="86" t="s">
        <v>87</v>
      </c>
      <c r="Y8" s="87" t="s">
        <v>88</v>
      </c>
    </row>
    <row r="9" spans="1:25" ht="12.75">
      <c r="A9" s="1" t="s">
        <v>89</v>
      </c>
      <c r="B9" s="90"/>
      <c r="C9" s="90">
        <v>0.2</v>
      </c>
      <c r="D9" s="91"/>
      <c r="E9" s="1"/>
      <c r="F9" s="1"/>
      <c r="G9" s="1"/>
      <c r="H9" s="1">
        <v>0.2</v>
      </c>
      <c r="I9" s="1"/>
      <c r="J9" s="1"/>
      <c r="K9" s="1"/>
      <c r="L9">
        <f>SUM(B9:K9)</f>
        <v>0.4</v>
      </c>
      <c r="M9">
        <f>SUM(L9*1000)</f>
        <v>400</v>
      </c>
      <c r="N9" s="122" t="s">
        <v>89</v>
      </c>
      <c r="O9" s="122"/>
      <c r="P9" s="122">
        <f>SUM(C9*1000)</f>
        <v>200</v>
      </c>
      <c r="Q9" s="122"/>
      <c r="R9" s="122"/>
      <c r="S9" s="122"/>
      <c r="T9" s="122"/>
      <c r="U9" s="122">
        <f>SUM(H9*1000)</f>
        <v>200</v>
      </c>
      <c r="V9" s="122"/>
      <c r="W9" s="122"/>
      <c r="X9" s="122"/>
      <c r="Y9" s="122">
        <f>SUM(L9*1000)</f>
        <v>400</v>
      </c>
    </row>
    <row r="10" spans="1:25" ht="12.75">
      <c r="A10" s="1" t="s">
        <v>90</v>
      </c>
      <c r="B10" s="90"/>
      <c r="C10" s="90"/>
      <c r="D10" s="91"/>
      <c r="E10" s="1"/>
      <c r="F10" s="1"/>
      <c r="G10" s="1"/>
      <c r="H10" s="1"/>
      <c r="I10" s="1"/>
      <c r="J10" s="1">
        <v>0.1</v>
      </c>
      <c r="K10" s="1"/>
      <c r="L10">
        <f aca="true" t="shared" si="0" ref="L10:L55">SUM(B10:K10)</f>
        <v>0.1</v>
      </c>
      <c r="M10">
        <f>SUM(L10*1000)</f>
        <v>100</v>
      </c>
      <c r="N10" s="122" t="s">
        <v>90</v>
      </c>
      <c r="O10" s="122"/>
      <c r="P10" s="122"/>
      <c r="Q10" s="122"/>
      <c r="R10" s="122"/>
      <c r="S10" s="122"/>
      <c r="T10" s="122"/>
      <c r="U10" s="122"/>
      <c r="V10" s="122"/>
      <c r="W10" s="122">
        <f>SUM(J10*1000)</f>
        <v>100</v>
      </c>
      <c r="X10" s="122"/>
      <c r="Y10" s="122">
        <f>SUM(L10*1000)</f>
        <v>100</v>
      </c>
    </row>
    <row r="11" spans="1:25" ht="12.75">
      <c r="A11" s="1" t="s">
        <v>125</v>
      </c>
      <c r="B11" s="90"/>
      <c r="C11" s="90"/>
      <c r="D11" s="92">
        <v>1</v>
      </c>
      <c r="E11" s="1"/>
      <c r="F11" s="1"/>
      <c r="G11" s="1"/>
      <c r="H11" s="1"/>
      <c r="I11" s="1"/>
      <c r="J11" s="1"/>
      <c r="K11" s="1"/>
      <c r="L11">
        <f t="shared" si="0"/>
        <v>1</v>
      </c>
      <c r="M11">
        <v>1</v>
      </c>
      <c r="N11" s="122" t="s">
        <v>225</v>
      </c>
      <c r="O11" s="122">
        <v>1</v>
      </c>
      <c r="P11" s="122"/>
      <c r="Q11" s="122">
        <v>1</v>
      </c>
      <c r="R11" s="122">
        <v>1</v>
      </c>
      <c r="S11" s="122"/>
      <c r="T11" s="122"/>
      <c r="U11" s="122">
        <v>1</v>
      </c>
      <c r="V11" s="122"/>
      <c r="W11" s="122"/>
      <c r="X11" s="122">
        <v>1</v>
      </c>
      <c r="Y11" s="122">
        <v>5</v>
      </c>
    </row>
    <row r="12" spans="1:25" ht="12.75">
      <c r="A12" s="1" t="s">
        <v>33</v>
      </c>
      <c r="B12" s="90"/>
      <c r="C12" s="90"/>
      <c r="D12" s="93">
        <v>0.03</v>
      </c>
      <c r="E12" s="1"/>
      <c r="F12" s="1"/>
      <c r="G12" s="1"/>
      <c r="H12" s="1"/>
      <c r="I12" s="1"/>
      <c r="J12" s="1"/>
      <c r="K12" s="1"/>
      <c r="L12">
        <f t="shared" si="0"/>
        <v>0.03</v>
      </c>
      <c r="M12">
        <f aca="true" t="shared" si="1" ref="M12:M19">SUM(L12*1000)</f>
        <v>30</v>
      </c>
      <c r="N12" s="122" t="s">
        <v>33</v>
      </c>
      <c r="O12" s="122"/>
      <c r="P12" s="122"/>
      <c r="Q12" s="122">
        <f>SUM(D12*1000)</f>
        <v>30</v>
      </c>
      <c r="R12" s="122"/>
      <c r="S12" s="122"/>
      <c r="T12" s="122"/>
      <c r="U12" s="122"/>
      <c r="V12" s="122"/>
      <c r="W12" s="122"/>
      <c r="X12" s="122"/>
      <c r="Y12" s="122">
        <f aca="true" t="shared" si="2" ref="Y12:Y19">SUM(L12*1000)</f>
        <v>30</v>
      </c>
    </row>
    <row r="13" spans="1:25" ht="12.75">
      <c r="A13" s="1" t="s">
        <v>91</v>
      </c>
      <c r="B13" s="90"/>
      <c r="C13" s="90"/>
      <c r="D13" s="93">
        <v>0.05</v>
      </c>
      <c r="E13" s="1"/>
      <c r="F13" s="1">
        <v>0.052</v>
      </c>
      <c r="G13" s="1">
        <v>0.05</v>
      </c>
      <c r="H13" s="1">
        <v>0.053</v>
      </c>
      <c r="I13" s="1">
        <v>0.023</v>
      </c>
      <c r="J13" s="1"/>
      <c r="K13" s="1">
        <v>0.053</v>
      </c>
      <c r="L13">
        <f t="shared" si="0"/>
        <v>0.281</v>
      </c>
      <c r="M13">
        <f t="shared" si="1"/>
        <v>281</v>
      </c>
      <c r="N13" s="122" t="s">
        <v>91</v>
      </c>
      <c r="O13" s="122"/>
      <c r="P13" s="122"/>
      <c r="Q13" s="122">
        <f>SUM(D13*1000)</f>
        <v>50</v>
      </c>
      <c r="R13" s="122"/>
      <c r="S13" s="122">
        <f>SUM(F13*1000)</f>
        <v>52</v>
      </c>
      <c r="T13" s="122">
        <f>SUM(G13*1000)</f>
        <v>50</v>
      </c>
      <c r="U13" s="122">
        <f>SUM(H13*1000)</f>
        <v>53</v>
      </c>
      <c r="V13" s="122">
        <f>SUM(I13*1000)</f>
        <v>23</v>
      </c>
      <c r="W13" s="122"/>
      <c r="X13" s="122">
        <f>SUM(K13*1000)</f>
        <v>53</v>
      </c>
      <c r="Y13" s="122">
        <f t="shared" si="2"/>
        <v>281</v>
      </c>
    </row>
    <row r="14" spans="1:25" ht="12.75">
      <c r="A14" s="1" t="s">
        <v>92</v>
      </c>
      <c r="B14" s="90"/>
      <c r="C14" s="90">
        <v>0.02</v>
      </c>
      <c r="D14" s="1"/>
      <c r="E14" s="1"/>
      <c r="F14" s="1"/>
      <c r="G14" s="1"/>
      <c r="H14" s="1"/>
      <c r="I14" s="1"/>
      <c r="J14" s="1"/>
      <c r="K14" s="1"/>
      <c r="L14">
        <f t="shared" si="0"/>
        <v>0.02</v>
      </c>
      <c r="M14">
        <f t="shared" si="1"/>
        <v>20</v>
      </c>
      <c r="N14" s="122" t="s">
        <v>92</v>
      </c>
      <c r="O14" s="122"/>
      <c r="P14" s="122">
        <f>SUM(C14*1000)</f>
        <v>20</v>
      </c>
      <c r="Q14" s="122"/>
      <c r="R14" s="122"/>
      <c r="S14" s="122"/>
      <c r="T14" s="122"/>
      <c r="U14" s="122"/>
      <c r="V14" s="122"/>
      <c r="W14" s="122"/>
      <c r="X14" s="122"/>
      <c r="Y14" s="122">
        <f t="shared" si="2"/>
        <v>20</v>
      </c>
    </row>
    <row r="15" spans="1:25" ht="12.75">
      <c r="A15" s="1" t="s">
        <v>48</v>
      </c>
      <c r="B15" s="90"/>
      <c r="C15" s="90"/>
      <c r="D15" s="1"/>
      <c r="E15" s="1"/>
      <c r="F15" s="1"/>
      <c r="G15" s="1"/>
      <c r="H15" s="1"/>
      <c r="I15" s="1"/>
      <c r="J15" s="1"/>
      <c r="K15" s="1"/>
      <c r="L15">
        <f t="shared" si="0"/>
        <v>0</v>
      </c>
      <c r="M15">
        <f t="shared" si="1"/>
        <v>0</v>
      </c>
      <c r="N15" s="122" t="s">
        <v>48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>
        <f t="shared" si="2"/>
        <v>0</v>
      </c>
    </row>
    <row r="16" spans="1:25" ht="12.75">
      <c r="A16" s="1" t="s">
        <v>93</v>
      </c>
      <c r="B16" s="90"/>
      <c r="C16" s="90"/>
      <c r="D16" s="1">
        <v>0.05</v>
      </c>
      <c r="E16" s="1"/>
      <c r="F16" s="1"/>
      <c r="G16" s="1"/>
      <c r="H16" s="1"/>
      <c r="I16" s="1"/>
      <c r="J16" s="1"/>
      <c r="K16" s="1">
        <v>0.05</v>
      </c>
      <c r="L16">
        <f t="shared" si="0"/>
        <v>0.1</v>
      </c>
      <c r="M16">
        <f t="shared" si="1"/>
        <v>100</v>
      </c>
      <c r="N16" s="122" t="s">
        <v>93</v>
      </c>
      <c r="O16" s="122"/>
      <c r="P16" s="122"/>
      <c r="Q16" s="122">
        <f>SUM(D16*1000)</f>
        <v>50</v>
      </c>
      <c r="R16" s="122"/>
      <c r="S16" s="122"/>
      <c r="T16" s="122"/>
      <c r="U16" s="122"/>
      <c r="V16" s="122"/>
      <c r="W16" s="122"/>
      <c r="X16" s="122">
        <f>SUM(K16*1000)</f>
        <v>50</v>
      </c>
      <c r="Y16" s="122">
        <f t="shared" si="2"/>
        <v>100</v>
      </c>
    </row>
    <row r="17" spans="1:25" ht="12.75">
      <c r="A17" s="1" t="s">
        <v>46</v>
      </c>
      <c r="B17" s="90"/>
      <c r="C17" s="90"/>
      <c r="D17" s="1"/>
      <c r="E17" s="1"/>
      <c r="F17" s="1"/>
      <c r="G17" s="1">
        <v>0.004</v>
      </c>
      <c r="H17" s="1"/>
      <c r="I17" s="1"/>
      <c r="J17" s="1"/>
      <c r="K17" s="1"/>
      <c r="L17">
        <f t="shared" si="0"/>
        <v>0.004</v>
      </c>
      <c r="M17">
        <f t="shared" si="1"/>
        <v>4</v>
      </c>
      <c r="N17" s="122" t="s">
        <v>46</v>
      </c>
      <c r="O17" s="122"/>
      <c r="P17" s="122"/>
      <c r="Q17" s="122"/>
      <c r="R17" s="122"/>
      <c r="S17" s="122"/>
      <c r="T17" s="122">
        <f>SUM(G17*1000)</f>
        <v>4</v>
      </c>
      <c r="U17" s="122"/>
      <c r="V17" s="122"/>
      <c r="W17" s="122"/>
      <c r="X17" s="122"/>
      <c r="Y17" s="122">
        <f t="shared" si="2"/>
        <v>4</v>
      </c>
    </row>
    <row r="18" spans="1:25" ht="12.75">
      <c r="A18" s="88" t="s">
        <v>94</v>
      </c>
      <c r="B18" s="90">
        <v>0.062</v>
      </c>
      <c r="C18" s="90">
        <v>0.099</v>
      </c>
      <c r="D18" s="1"/>
      <c r="E18" s="1">
        <v>0.032</v>
      </c>
      <c r="F18" s="1"/>
      <c r="G18" s="1"/>
      <c r="H18" s="1"/>
      <c r="I18" s="1"/>
      <c r="J18" s="1">
        <v>0.143</v>
      </c>
      <c r="K18" s="1"/>
      <c r="L18">
        <f t="shared" si="0"/>
        <v>0.33599999999999997</v>
      </c>
      <c r="M18">
        <f t="shared" si="1"/>
        <v>335.99999999999994</v>
      </c>
      <c r="N18" s="123" t="s">
        <v>94</v>
      </c>
      <c r="O18" s="122">
        <f>SUM(B18*1000)</f>
        <v>62</v>
      </c>
      <c r="P18" s="122">
        <f>SUM(C18*1000)</f>
        <v>99</v>
      </c>
      <c r="Q18" s="122"/>
      <c r="R18" s="122">
        <f>SUM(E18*1000)</f>
        <v>32</v>
      </c>
      <c r="S18" s="122"/>
      <c r="T18" s="122"/>
      <c r="U18" s="122"/>
      <c r="V18" s="122"/>
      <c r="W18" s="122">
        <f>SUM(J18*1000)</f>
        <v>143</v>
      </c>
      <c r="X18" s="122"/>
      <c r="Y18" s="122">
        <f t="shared" si="2"/>
        <v>335.99999999999994</v>
      </c>
    </row>
    <row r="19" spans="1:25" ht="12.75">
      <c r="A19" s="88" t="s">
        <v>95</v>
      </c>
      <c r="B19" s="90">
        <v>0.04</v>
      </c>
      <c r="C19" s="90">
        <v>0.07</v>
      </c>
      <c r="D19" s="1">
        <v>0.1</v>
      </c>
      <c r="E19" s="1">
        <v>0.154</v>
      </c>
      <c r="F19" s="1"/>
      <c r="G19" s="1">
        <v>0.1</v>
      </c>
      <c r="H19" s="1">
        <v>0.15</v>
      </c>
      <c r="I19" s="1">
        <v>0.246</v>
      </c>
      <c r="J19" s="1">
        <v>0.1</v>
      </c>
      <c r="K19" s="1">
        <v>0.1</v>
      </c>
      <c r="L19">
        <f t="shared" si="0"/>
        <v>1.06</v>
      </c>
      <c r="M19">
        <f t="shared" si="1"/>
        <v>1060</v>
      </c>
      <c r="N19" s="123" t="s">
        <v>95</v>
      </c>
      <c r="O19" s="122">
        <f>SUM(B19*1000)</f>
        <v>40</v>
      </c>
      <c r="P19" s="122">
        <f>SUM(C19*1000)</f>
        <v>70</v>
      </c>
      <c r="Q19" s="122">
        <f>SUM(D19*1000)</f>
        <v>100</v>
      </c>
      <c r="R19" s="122">
        <f>SUM(E19*1000)</f>
        <v>154</v>
      </c>
      <c r="S19" s="122"/>
      <c r="T19" s="122">
        <f>SUM(G19*1000)</f>
        <v>100</v>
      </c>
      <c r="U19" s="122">
        <f>SUM(H19*1000)</f>
        <v>150</v>
      </c>
      <c r="V19" s="122">
        <f>SUM(I19*1000)</f>
        <v>246</v>
      </c>
      <c r="W19" s="122">
        <f>SUM(J19*1000)</f>
        <v>100</v>
      </c>
      <c r="X19" s="122">
        <f>SUM(K19*1000)</f>
        <v>100</v>
      </c>
      <c r="Y19" s="122">
        <f t="shared" si="2"/>
        <v>1060</v>
      </c>
    </row>
    <row r="20" spans="1:25" ht="12.75">
      <c r="A20" s="88" t="s">
        <v>126</v>
      </c>
      <c r="B20" s="90"/>
      <c r="C20" s="90"/>
      <c r="D20" s="1"/>
      <c r="E20" s="1"/>
      <c r="F20" s="1"/>
      <c r="G20" s="1"/>
      <c r="H20" s="1"/>
      <c r="I20" s="1"/>
      <c r="J20" s="1"/>
      <c r="K20" s="1">
        <v>1</v>
      </c>
      <c r="L20">
        <f t="shared" si="0"/>
        <v>1</v>
      </c>
      <c r="M20">
        <v>1</v>
      </c>
      <c r="N20" s="123" t="s">
        <v>96</v>
      </c>
      <c r="O20" s="122"/>
      <c r="P20" s="122"/>
      <c r="Q20" s="122">
        <v>1</v>
      </c>
      <c r="R20" s="122"/>
      <c r="S20" s="122"/>
      <c r="T20" s="122"/>
      <c r="U20" s="122"/>
      <c r="V20" s="122">
        <v>1</v>
      </c>
      <c r="W20" s="122"/>
      <c r="X20" s="122">
        <v>1</v>
      </c>
      <c r="Y20" s="122">
        <v>3</v>
      </c>
    </row>
    <row r="21" spans="1:25" ht="12.75">
      <c r="A21" s="88"/>
      <c r="B21" s="90"/>
      <c r="C21" s="90"/>
      <c r="D21" s="1"/>
      <c r="E21" s="1"/>
      <c r="F21" s="1"/>
      <c r="G21" s="1"/>
      <c r="H21" s="1"/>
      <c r="I21" s="1"/>
      <c r="J21" s="1"/>
      <c r="K21" s="1"/>
      <c r="N21" s="123" t="s">
        <v>226</v>
      </c>
      <c r="O21" s="122"/>
      <c r="P21" s="122">
        <v>1</v>
      </c>
      <c r="Q21" s="122"/>
      <c r="R21" s="122"/>
      <c r="S21" s="122">
        <v>1</v>
      </c>
      <c r="T21" s="122"/>
      <c r="U21" s="122"/>
      <c r="V21" s="122"/>
      <c r="W21" s="122">
        <v>1</v>
      </c>
      <c r="X21" s="122"/>
      <c r="Y21" s="122">
        <v>3</v>
      </c>
    </row>
    <row r="22" spans="1:25" ht="12.75">
      <c r="A22" s="88" t="s">
        <v>97</v>
      </c>
      <c r="B22" s="90"/>
      <c r="C22" s="90"/>
      <c r="D22" s="1"/>
      <c r="E22" s="1"/>
      <c r="F22" s="1">
        <v>0.03</v>
      </c>
      <c r="G22" s="1"/>
      <c r="H22" s="1"/>
      <c r="I22" s="1"/>
      <c r="J22" s="1"/>
      <c r="K22" s="1"/>
      <c r="L22">
        <f t="shared" si="0"/>
        <v>0.03</v>
      </c>
      <c r="M22">
        <f aca="true" t="shared" si="3" ref="M22:M54">SUM(L22*1000)</f>
        <v>30</v>
      </c>
      <c r="N22" s="123" t="s">
        <v>97</v>
      </c>
      <c r="O22" s="122"/>
      <c r="P22" s="122"/>
      <c r="Q22" s="122"/>
      <c r="R22" s="122"/>
      <c r="S22" s="122">
        <f>SUM(F22*1000)</f>
        <v>30</v>
      </c>
      <c r="T22" s="122"/>
      <c r="U22" s="122"/>
      <c r="V22" s="122"/>
      <c r="W22" s="122"/>
      <c r="X22" s="122"/>
      <c r="Y22" s="122">
        <f aca="true" t="shared" si="4" ref="Y22:Y53">SUM(L22*1000)</f>
        <v>30</v>
      </c>
    </row>
    <row r="23" spans="1:25" ht="12.75">
      <c r="A23" s="88" t="s">
        <v>15</v>
      </c>
      <c r="B23" s="90">
        <v>0.008</v>
      </c>
      <c r="C23" s="1"/>
      <c r="D23" s="1"/>
      <c r="E23" s="1"/>
      <c r="F23" s="1">
        <v>0.008</v>
      </c>
      <c r="G23" s="1"/>
      <c r="H23" s="1"/>
      <c r="I23" s="1"/>
      <c r="J23" s="1"/>
      <c r="K23" s="1"/>
      <c r="L23">
        <f t="shared" si="0"/>
        <v>0.016</v>
      </c>
      <c r="M23">
        <f t="shared" si="3"/>
        <v>16</v>
      </c>
      <c r="N23" s="123" t="s">
        <v>15</v>
      </c>
      <c r="O23" s="122"/>
      <c r="P23" s="122"/>
      <c r="Q23" s="122"/>
      <c r="R23" s="122"/>
      <c r="S23" s="122">
        <f>SUM(F23*1000)</f>
        <v>8</v>
      </c>
      <c r="T23" s="122"/>
      <c r="U23" s="122"/>
      <c r="V23" s="122"/>
      <c r="W23" s="122"/>
      <c r="X23" s="122"/>
      <c r="Y23" s="122">
        <f t="shared" si="4"/>
        <v>16</v>
      </c>
    </row>
    <row r="24" spans="1:25" ht="12.75">
      <c r="A24" s="88" t="s">
        <v>98</v>
      </c>
      <c r="B24" s="90"/>
      <c r="C24" s="90">
        <v>0.04</v>
      </c>
      <c r="D24" s="1">
        <v>0.01</v>
      </c>
      <c r="E24" s="1"/>
      <c r="F24" s="1"/>
      <c r="G24" s="1"/>
      <c r="H24" s="1"/>
      <c r="I24" s="1"/>
      <c r="J24" s="1"/>
      <c r="K24" s="1"/>
      <c r="L24">
        <f t="shared" si="0"/>
        <v>0.05</v>
      </c>
      <c r="M24">
        <f t="shared" si="3"/>
        <v>50</v>
      </c>
      <c r="N24" s="123" t="s">
        <v>98</v>
      </c>
      <c r="O24" s="122"/>
      <c r="P24" s="122">
        <f>SUM(C24*1000)</f>
        <v>40</v>
      </c>
      <c r="Q24" s="122">
        <f>SUM(D24*1000)</f>
        <v>10</v>
      </c>
      <c r="R24" s="122"/>
      <c r="S24" s="122"/>
      <c r="T24" s="122"/>
      <c r="U24" s="122"/>
      <c r="V24" s="122"/>
      <c r="W24" s="122"/>
      <c r="X24" s="122"/>
      <c r="Y24" s="122">
        <f t="shared" si="4"/>
        <v>50</v>
      </c>
    </row>
    <row r="25" spans="1:25" ht="12.75">
      <c r="A25" s="88" t="s">
        <v>99</v>
      </c>
      <c r="B25" s="90"/>
      <c r="C25" s="90"/>
      <c r="D25" s="1"/>
      <c r="E25" s="1"/>
      <c r="F25" s="1"/>
      <c r="G25" s="1"/>
      <c r="H25" s="1"/>
      <c r="I25" s="1"/>
      <c r="J25" s="1"/>
      <c r="K25" s="1"/>
      <c r="L25">
        <f t="shared" si="0"/>
        <v>0</v>
      </c>
      <c r="M25">
        <f t="shared" si="3"/>
        <v>0</v>
      </c>
      <c r="N25" s="123" t="s">
        <v>99</v>
      </c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>
        <f t="shared" si="4"/>
        <v>0</v>
      </c>
    </row>
    <row r="26" spans="1:25" ht="12.75">
      <c r="A26" s="88" t="s">
        <v>100</v>
      </c>
      <c r="B26" s="90"/>
      <c r="C26" s="90">
        <v>0.0003</v>
      </c>
      <c r="D26" s="1"/>
      <c r="E26" s="1"/>
      <c r="F26" s="1"/>
      <c r="G26" s="1"/>
      <c r="H26" s="1"/>
      <c r="I26" s="1"/>
      <c r="J26" s="1">
        <v>0.0002</v>
      </c>
      <c r="K26" s="1"/>
      <c r="L26">
        <f t="shared" si="0"/>
        <v>0.0005</v>
      </c>
      <c r="M26">
        <f t="shared" si="3"/>
        <v>0.5</v>
      </c>
      <c r="N26" s="123" t="s">
        <v>100</v>
      </c>
      <c r="O26" s="122"/>
      <c r="P26" s="122">
        <f>SUM(C26*1000)</f>
        <v>0.3</v>
      </c>
      <c r="Q26" s="122"/>
      <c r="R26" s="122"/>
      <c r="S26" s="122"/>
      <c r="T26" s="122"/>
      <c r="U26" s="122"/>
      <c r="V26" s="122"/>
      <c r="W26" s="122">
        <f>SUM(J26*1000)</f>
        <v>0.2</v>
      </c>
      <c r="X26" s="122"/>
      <c r="Y26" s="122">
        <f t="shared" si="4"/>
        <v>0.5</v>
      </c>
    </row>
    <row r="27" spans="1:25" ht="14.25" customHeight="1">
      <c r="A27" s="88" t="s">
        <v>101</v>
      </c>
      <c r="B27" s="90">
        <v>0.012</v>
      </c>
      <c r="C27" s="90">
        <v>0.013</v>
      </c>
      <c r="D27" s="1">
        <v>0.013</v>
      </c>
      <c r="E27" s="1">
        <v>0.025</v>
      </c>
      <c r="F27" s="1">
        <v>0.022</v>
      </c>
      <c r="G27" s="1">
        <v>0.06</v>
      </c>
      <c r="H27" s="1">
        <v>0.019</v>
      </c>
      <c r="I27" s="1">
        <v>0.015</v>
      </c>
      <c r="J27" s="1">
        <v>0.017</v>
      </c>
      <c r="K27" s="1">
        <v>0.018</v>
      </c>
      <c r="L27">
        <f t="shared" si="0"/>
        <v>0.214</v>
      </c>
      <c r="M27">
        <f t="shared" si="3"/>
        <v>214</v>
      </c>
      <c r="N27" s="123" t="s">
        <v>101</v>
      </c>
      <c r="O27" s="122">
        <f>SUM(B27*1000)</f>
        <v>12</v>
      </c>
      <c r="P27" s="122">
        <f>SUM(C27*1000)</f>
        <v>13</v>
      </c>
      <c r="Q27" s="122">
        <f aca="true" t="shared" si="5" ref="Q27:W30">SUM(D27*1000)</f>
        <v>13</v>
      </c>
      <c r="R27" s="122">
        <f t="shared" si="5"/>
        <v>25</v>
      </c>
      <c r="S27" s="122">
        <f t="shared" si="5"/>
        <v>22</v>
      </c>
      <c r="T27" s="122">
        <f t="shared" si="5"/>
        <v>60</v>
      </c>
      <c r="U27" s="122">
        <f t="shared" si="5"/>
        <v>19</v>
      </c>
      <c r="V27" s="122">
        <f t="shared" si="5"/>
        <v>15</v>
      </c>
      <c r="W27" s="122">
        <f>SUM(J27*1000)</f>
        <v>17</v>
      </c>
      <c r="X27" s="122">
        <f>SUM(K27*1000)</f>
        <v>18</v>
      </c>
      <c r="Y27" s="122">
        <f t="shared" si="4"/>
        <v>214</v>
      </c>
    </row>
    <row r="28" spans="1:25" ht="15" customHeight="1">
      <c r="A28" s="88" t="s">
        <v>102</v>
      </c>
      <c r="B28" s="90"/>
      <c r="C28" s="90"/>
      <c r="D28" s="1"/>
      <c r="E28" s="1">
        <v>0.01</v>
      </c>
      <c r="F28" s="1">
        <v>0.055</v>
      </c>
      <c r="G28" s="1"/>
      <c r="H28" s="1"/>
      <c r="I28" s="1"/>
      <c r="J28" s="1"/>
      <c r="K28" s="1"/>
      <c r="L28">
        <f t="shared" si="0"/>
        <v>0.065</v>
      </c>
      <c r="M28">
        <f t="shared" si="3"/>
        <v>65</v>
      </c>
      <c r="N28" s="123" t="s">
        <v>102</v>
      </c>
      <c r="O28" s="122"/>
      <c r="P28" s="122"/>
      <c r="Q28" s="122"/>
      <c r="R28" s="122">
        <f t="shared" si="5"/>
        <v>10</v>
      </c>
      <c r="S28" s="122">
        <f t="shared" si="5"/>
        <v>55</v>
      </c>
      <c r="T28" s="122"/>
      <c r="U28" s="122"/>
      <c r="V28" s="122"/>
      <c r="W28" s="122"/>
      <c r="X28" s="122"/>
      <c r="Y28" s="122">
        <f t="shared" si="4"/>
        <v>65</v>
      </c>
    </row>
    <row r="29" spans="1:25" ht="15" customHeight="1">
      <c r="A29" s="88" t="s">
        <v>103</v>
      </c>
      <c r="B29" s="90"/>
      <c r="C29" s="90">
        <v>0.005</v>
      </c>
      <c r="D29" s="1">
        <v>0.004</v>
      </c>
      <c r="E29" s="1">
        <v>0.005</v>
      </c>
      <c r="F29" s="1">
        <v>0.009</v>
      </c>
      <c r="G29" s="1">
        <v>0.003</v>
      </c>
      <c r="H29" s="1">
        <v>0.0005</v>
      </c>
      <c r="I29" s="1">
        <v>0.007</v>
      </c>
      <c r="J29" s="1">
        <v>0.007</v>
      </c>
      <c r="K29" s="1"/>
      <c r="L29">
        <f t="shared" si="0"/>
        <v>0.0405</v>
      </c>
      <c r="M29">
        <f t="shared" si="3"/>
        <v>40.5</v>
      </c>
      <c r="N29" s="123" t="s">
        <v>103</v>
      </c>
      <c r="O29" s="122">
        <f aca="true" t="shared" si="6" ref="O29:Q30">SUM(B29*1000)</f>
        <v>0</v>
      </c>
      <c r="P29" s="122">
        <f t="shared" si="6"/>
        <v>5</v>
      </c>
      <c r="Q29" s="122">
        <f t="shared" si="6"/>
        <v>4</v>
      </c>
      <c r="R29" s="122">
        <f t="shared" si="5"/>
        <v>5</v>
      </c>
      <c r="S29" s="122">
        <f t="shared" si="5"/>
        <v>9</v>
      </c>
      <c r="T29" s="122">
        <f t="shared" si="5"/>
        <v>3</v>
      </c>
      <c r="U29" s="122">
        <f t="shared" si="5"/>
        <v>0.5</v>
      </c>
      <c r="V29" s="122">
        <f t="shared" si="5"/>
        <v>7</v>
      </c>
      <c r="W29" s="122">
        <f t="shared" si="5"/>
        <v>7</v>
      </c>
      <c r="X29" s="122"/>
      <c r="Y29" s="122">
        <f t="shared" si="4"/>
        <v>40.5</v>
      </c>
    </row>
    <row r="30" spans="1:25" ht="25.5" customHeight="1">
      <c r="A30" s="88" t="s">
        <v>43</v>
      </c>
      <c r="B30" s="90">
        <v>0.015</v>
      </c>
      <c r="C30" s="90">
        <v>0.01</v>
      </c>
      <c r="D30" s="1">
        <v>0.103</v>
      </c>
      <c r="E30" s="1">
        <v>0.013</v>
      </c>
      <c r="F30" s="1">
        <v>0.015</v>
      </c>
      <c r="G30" s="1">
        <v>0.012</v>
      </c>
      <c r="H30" s="1">
        <v>0.105</v>
      </c>
      <c r="I30" s="1">
        <v>0.012</v>
      </c>
      <c r="J30" s="1">
        <v>0.008</v>
      </c>
      <c r="K30" s="1">
        <v>0.008</v>
      </c>
      <c r="L30">
        <f t="shared" si="0"/>
        <v>0.30100000000000005</v>
      </c>
      <c r="M30">
        <f t="shared" si="3"/>
        <v>301.00000000000006</v>
      </c>
      <c r="N30" s="123" t="s">
        <v>104</v>
      </c>
      <c r="O30" s="122">
        <f t="shared" si="6"/>
        <v>15</v>
      </c>
      <c r="P30" s="122">
        <f t="shared" si="6"/>
        <v>10</v>
      </c>
      <c r="Q30" s="122">
        <f t="shared" si="6"/>
        <v>103</v>
      </c>
      <c r="R30" s="122">
        <f t="shared" si="5"/>
        <v>13</v>
      </c>
      <c r="S30" s="122">
        <f t="shared" si="5"/>
        <v>15</v>
      </c>
      <c r="T30" s="122">
        <f t="shared" si="5"/>
        <v>12</v>
      </c>
      <c r="U30" s="122">
        <f t="shared" si="5"/>
        <v>105</v>
      </c>
      <c r="V30" s="122">
        <f t="shared" si="5"/>
        <v>12</v>
      </c>
      <c r="W30" s="122">
        <f t="shared" si="5"/>
        <v>8</v>
      </c>
      <c r="X30" s="122">
        <f>SUM(K30*1000)</f>
        <v>8</v>
      </c>
      <c r="Y30" s="122">
        <f t="shared" si="4"/>
        <v>301.00000000000006</v>
      </c>
    </row>
    <row r="31" spans="1:25" ht="12.75">
      <c r="A31" s="88" t="s">
        <v>105</v>
      </c>
      <c r="B31" s="90"/>
      <c r="C31" s="90"/>
      <c r="D31" s="1"/>
      <c r="E31" s="1">
        <v>0.088</v>
      </c>
      <c r="F31" s="1"/>
      <c r="G31" s="1"/>
      <c r="H31" s="1"/>
      <c r="I31" s="1"/>
      <c r="J31" s="1">
        <v>0.088</v>
      </c>
      <c r="K31" s="1"/>
      <c r="L31">
        <f t="shared" si="0"/>
        <v>0.176</v>
      </c>
      <c r="M31">
        <f t="shared" si="3"/>
        <v>176</v>
      </c>
      <c r="N31" s="123" t="s">
        <v>105</v>
      </c>
      <c r="O31" s="122"/>
      <c r="P31" s="122"/>
      <c r="Q31" s="122"/>
      <c r="R31" s="122">
        <v>88</v>
      </c>
      <c r="S31" s="122"/>
      <c r="T31" s="122"/>
      <c r="U31" s="122"/>
      <c r="V31" s="122"/>
      <c r="W31" s="122">
        <v>38</v>
      </c>
      <c r="X31" s="122"/>
      <c r="Y31" s="122">
        <v>126</v>
      </c>
    </row>
    <row r="32" spans="1:25" ht="14.25" customHeight="1">
      <c r="A32" s="88" t="s">
        <v>127</v>
      </c>
      <c r="B32" s="90">
        <v>0.076</v>
      </c>
      <c r="C32" s="90"/>
      <c r="D32" s="1"/>
      <c r="E32" s="1">
        <v>0.038</v>
      </c>
      <c r="F32" s="1">
        <v>0.098</v>
      </c>
      <c r="G32" s="1">
        <v>0.083</v>
      </c>
      <c r="H32" s="1"/>
      <c r="I32" s="1">
        <v>0.015</v>
      </c>
      <c r="J32" s="1">
        <v>0.038</v>
      </c>
      <c r="K32" s="1"/>
      <c r="L32">
        <f t="shared" si="0"/>
        <v>0.348</v>
      </c>
      <c r="M32">
        <f t="shared" si="3"/>
        <v>348</v>
      </c>
      <c r="N32" s="123" t="s">
        <v>106</v>
      </c>
      <c r="O32" s="122">
        <f>SUM(B32*1000)</f>
        <v>76</v>
      </c>
      <c r="P32" s="122"/>
      <c r="Q32" s="122"/>
      <c r="R32" s="122">
        <f>SUM(E32*1000)</f>
        <v>38</v>
      </c>
      <c r="S32" s="122">
        <f aca="true" t="shared" si="7" ref="S32:V34">SUM(F32*1000)</f>
        <v>98</v>
      </c>
      <c r="T32" s="122">
        <f t="shared" si="7"/>
        <v>83</v>
      </c>
      <c r="U32" s="122">
        <f t="shared" si="7"/>
        <v>0</v>
      </c>
      <c r="V32" s="122">
        <f t="shared" si="7"/>
        <v>15</v>
      </c>
      <c r="W32" s="122">
        <f>SUM(J32*1000)</f>
        <v>38</v>
      </c>
      <c r="X32" s="122"/>
      <c r="Y32" s="122">
        <f t="shared" si="4"/>
        <v>348</v>
      </c>
    </row>
    <row r="33" spans="1:25" ht="12.75">
      <c r="A33" s="88" t="s">
        <v>107</v>
      </c>
      <c r="B33" s="90">
        <v>0.013</v>
      </c>
      <c r="C33" s="90">
        <v>0.028</v>
      </c>
      <c r="D33" s="1">
        <v>0.018</v>
      </c>
      <c r="E33" s="1">
        <v>0.042</v>
      </c>
      <c r="F33" s="1">
        <v>0.005</v>
      </c>
      <c r="G33" s="1">
        <v>0.013</v>
      </c>
      <c r="H33" s="1">
        <v>0.015</v>
      </c>
      <c r="I33" s="1">
        <v>0.018</v>
      </c>
      <c r="J33" s="1">
        <v>0.015</v>
      </c>
      <c r="K33" s="1">
        <v>0.023</v>
      </c>
      <c r="L33">
        <f t="shared" si="0"/>
        <v>0.18999999999999997</v>
      </c>
      <c r="M33">
        <f t="shared" si="3"/>
        <v>189.99999999999997</v>
      </c>
      <c r="N33" s="123" t="s">
        <v>107</v>
      </c>
      <c r="O33" s="122">
        <f>SUM(B33*1000)</f>
        <v>13</v>
      </c>
      <c r="P33" s="122">
        <f>SUM(C33*1000)</f>
        <v>28</v>
      </c>
      <c r="Q33" s="122">
        <f>SUM(D33*1000)</f>
        <v>18</v>
      </c>
      <c r="R33" s="122">
        <f>SUM(E33*1000)</f>
        <v>42</v>
      </c>
      <c r="S33" s="122">
        <f t="shared" si="7"/>
        <v>5</v>
      </c>
      <c r="T33" s="122">
        <f t="shared" si="7"/>
        <v>13</v>
      </c>
      <c r="U33" s="122">
        <f t="shared" si="7"/>
        <v>15</v>
      </c>
      <c r="V33" s="122">
        <f t="shared" si="7"/>
        <v>18</v>
      </c>
      <c r="W33" s="122">
        <f>SUM(J33*1000)</f>
        <v>15</v>
      </c>
      <c r="X33" s="122">
        <f>SUM(K33*1000)</f>
        <v>23</v>
      </c>
      <c r="Y33" s="122">
        <f t="shared" si="4"/>
        <v>189.99999999999997</v>
      </c>
    </row>
    <row r="34" spans="1:25" ht="12.75">
      <c r="A34" s="88" t="s">
        <v>108</v>
      </c>
      <c r="B34" s="90"/>
      <c r="C34" s="90">
        <v>0.003</v>
      </c>
      <c r="D34" s="1">
        <v>0.013</v>
      </c>
      <c r="E34" s="1">
        <v>0.006</v>
      </c>
      <c r="F34" s="1">
        <v>0.006</v>
      </c>
      <c r="G34" s="1">
        <v>0.011</v>
      </c>
      <c r="H34" s="1">
        <v>0.003</v>
      </c>
      <c r="I34" s="1">
        <v>0.002</v>
      </c>
      <c r="J34" s="1">
        <v>0.005</v>
      </c>
      <c r="K34" s="1"/>
      <c r="L34">
        <f t="shared" si="0"/>
        <v>0.048999999999999995</v>
      </c>
      <c r="M34">
        <f t="shared" si="3"/>
        <v>48.99999999999999</v>
      </c>
      <c r="N34" s="123" t="s">
        <v>108</v>
      </c>
      <c r="O34" s="122"/>
      <c r="P34" s="122">
        <f>SUM(C34*1000)</f>
        <v>3</v>
      </c>
      <c r="Q34" s="122">
        <f>SUM(D34*1000)</f>
        <v>13</v>
      </c>
      <c r="R34" s="122">
        <f>SUM(E34*1000)</f>
        <v>6</v>
      </c>
      <c r="S34" s="122">
        <f t="shared" si="7"/>
        <v>6</v>
      </c>
      <c r="T34" s="122">
        <f t="shared" si="7"/>
        <v>11</v>
      </c>
      <c r="U34" s="122">
        <f t="shared" si="7"/>
        <v>3</v>
      </c>
      <c r="V34" s="122">
        <f t="shared" si="7"/>
        <v>2</v>
      </c>
      <c r="W34" s="122">
        <f>SUM(J34*1000)</f>
        <v>5</v>
      </c>
      <c r="X34" s="122"/>
      <c r="Y34" s="122">
        <f t="shared" si="4"/>
        <v>48.99999999999999</v>
      </c>
    </row>
    <row r="35" spans="1:25" ht="12.75">
      <c r="A35" s="88" t="s">
        <v>109</v>
      </c>
      <c r="B35" s="90"/>
      <c r="C35" s="1"/>
      <c r="D35" s="1"/>
      <c r="E35" s="1"/>
      <c r="F35" s="1">
        <v>0.05</v>
      </c>
      <c r="G35" s="1">
        <v>0.017</v>
      </c>
      <c r="H35" s="1"/>
      <c r="I35" s="1"/>
      <c r="J35" s="1"/>
      <c r="K35" s="1"/>
      <c r="L35">
        <f t="shared" si="0"/>
        <v>0.067</v>
      </c>
      <c r="M35">
        <f t="shared" si="3"/>
        <v>67</v>
      </c>
      <c r="N35" s="123" t="s">
        <v>109</v>
      </c>
      <c r="O35" s="122"/>
      <c r="P35" s="122"/>
      <c r="Q35" s="122"/>
      <c r="R35" s="122"/>
      <c r="S35" s="122">
        <f>SUM(F35*1000)</f>
        <v>50</v>
      </c>
      <c r="T35" s="122">
        <f>SUM(G35*1000)</f>
        <v>17</v>
      </c>
      <c r="U35" s="122"/>
      <c r="V35" s="122"/>
      <c r="W35" s="122"/>
      <c r="X35" s="122"/>
      <c r="Y35" s="122">
        <f t="shared" si="4"/>
        <v>67</v>
      </c>
    </row>
    <row r="36" spans="1:25" ht="12.75">
      <c r="A36" s="88"/>
      <c r="B36" s="90"/>
      <c r="C36" s="1"/>
      <c r="D36" s="1"/>
      <c r="E36" s="1"/>
      <c r="F36" s="1"/>
      <c r="G36" s="1"/>
      <c r="H36" s="1"/>
      <c r="I36" s="1"/>
      <c r="J36" s="1"/>
      <c r="K36" s="1"/>
      <c r="N36" s="123" t="s">
        <v>161</v>
      </c>
      <c r="O36" s="122"/>
      <c r="P36" s="122"/>
      <c r="Q36" s="122"/>
      <c r="R36" s="122"/>
      <c r="S36" s="122"/>
      <c r="T36" s="122"/>
      <c r="U36" s="122"/>
      <c r="V36" s="122">
        <v>50</v>
      </c>
      <c r="W36" s="122"/>
      <c r="X36" s="122"/>
      <c r="Y36" s="122">
        <v>50</v>
      </c>
    </row>
    <row r="37" spans="1:25" ht="12.75">
      <c r="A37" s="88"/>
      <c r="B37" s="90"/>
      <c r="C37" s="1"/>
      <c r="D37" s="1"/>
      <c r="E37" s="1"/>
      <c r="F37" s="1"/>
      <c r="G37" s="1"/>
      <c r="H37" s="1"/>
      <c r="I37" s="1"/>
      <c r="J37" s="1"/>
      <c r="K37" s="1"/>
      <c r="N37" s="123" t="s">
        <v>162</v>
      </c>
      <c r="O37" s="122"/>
      <c r="P37" s="122"/>
      <c r="Q37" s="122"/>
      <c r="R37" s="122"/>
      <c r="S37" s="122"/>
      <c r="T37" s="122"/>
      <c r="U37" s="122"/>
      <c r="V37" s="122">
        <v>50</v>
      </c>
      <c r="W37" s="122"/>
      <c r="X37" s="122"/>
      <c r="Y37" s="122">
        <v>50</v>
      </c>
    </row>
    <row r="38" spans="1:25" ht="12.75">
      <c r="A38" s="88" t="s">
        <v>110</v>
      </c>
      <c r="B38" s="90"/>
      <c r="C38" s="90">
        <v>0.043</v>
      </c>
      <c r="D38" s="1"/>
      <c r="E38" s="1"/>
      <c r="F38" s="1"/>
      <c r="G38" s="1"/>
      <c r="H38" s="1"/>
      <c r="I38" s="1"/>
      <c r="J38" s="1"/>
      <c r="K38" s="1"/>
      <c r="L38">
        <f t="shared" si="0"/>
        <v>0.043</v>
      </c>
      <c r="M38">
        <f t="shared" si="3"/>
        <v>43</v>
      </c>
      <c r="N38" s="123" t="s">
        <v>110</v>
      </c>
      <c r="O38" s="122"/>
      <c r="P38" s="122">
        <f>SUM(C38*1000)</f>
        <v>43</v>
      </c>
      <c r="Q38" s="122"/>
      <c r="R38" s="122"/>
      <c r="S38" s="122"/>
      <c r="T38" s="122"/>
      <c r="U38" s="122"/>
      <c r="V38" s="122"/>
      <c r="W38" s="122"/>
      <c r="X38" s="122"/>
      <c r="Y38" s="122">
        <f t="shared" si="4"/>
        <v>43</v>
      </c>
    </row>
    <row r="39" spans="1:25" ht="12.75">
      <c r="A39" s="88" t="s">
        <v>111</v>
      </c>
      <c r="B39" s="90"/>
      <c r="C39" s="90"/>
      <c r="D39" s="1"/>
      <c r="E39" s="1"/>
      <c r="F39" s="1"/>
      <c r="G39" s="1"/>
      <c r="H39" s="1">
        <v>0.04</v>
      </c>
      <c r="I39" s="1">
        <v>0.06</v>
      </c>
      <c r="J39" s="1">
        <v>0.06</v>
      </c>
      <c r="K39" s="1"/>
      <c r="L39">
        <f t="shared" si="0"/>
        <v>0.16</v>
      </c>
      <c r="M39">
        <f t="shared" si="3"/>
        <v>160</v>
      </c>
      <c r="N39" s="123" t="s">
        <v>111</v>
      </c>
      <c r="O39" s="122"/>
      <c r="P39" s="122"/>
      <c r="Q39" s="122"/>
      <c r="R39" s="122"/>
      <c r="S39" s="122"/>
      <c r="T39" s="122">
        <v>40</v>
      </c>
      <c r="U39" s="122">
        <f>SUM(H39*1000)</f>
        <v>40</v>
      </c>
      <c r="V39" s="122"/>
      <c r="W39" s="122">
        <f>SUM(J39*1000)</f>
        <v>60</v>
      </c>
      <c r="X39" s="122">
        <v>40</v>
      </c>
      <c r="Y39" s="122">
        <v>180</v>
      </c>
    </row>
    <row r="40" spans="1:25" ht="12.75">
      <c r="A40" s="88" t="s">
        <v>36</v>
      </c>
      <c r="B40" s="90"/>
      <c r="C40" s="1"/>
      <c r="D40" s="1"/>
      <c r="E40" s="1">
        <v>0.1</v>
      </c>
      <c r="F40" s="1"/>
      <c r="G40" s="1"/>
      <c r="H40" s="1"/>
      <c r="I40" s="1"/>
      <c r="J40" s="1"/>
      <c r="K40" s="1">
        <v>0.06</v>
      </c>
      <c r="L40">
        <f t="shared" si="0"/>
        <v>0.16</v>
      </c>
      <c r="M40">
        <f t="shared" si="3"/>
        <v>160</v>
      </c>
      <c r="N40" s="123" t="s">
        <v>36</v>
      </c>
      <c r="O40" s="122"/>
      <c r="P40" s="122"/>
      <c r="Q40" s="122"/>
      <c r="R40" s="122">
        <f>SUM(E40*1000)</f>
        <v>100</v>
      </c>
      <c r="S40" s="122"/>
      <c r="T40" s="122"/>
      <c r="U40" s="122"/>
      <c r="V40" s="122"/>
      <c r="W40" s="122"/>
      <c r="X40" s="122">
        <f>SUM(K40*1000)</f>
        <v>60</v>
      </c>
      <c r="Y40" s="122">
        <f t="shared" si="4"/>
        <v>160</v>
      </c>
    </row>
    <row r="41" spans="1:25" ht="12.75">
      <c r="A41" s="88" t="s">
        <v>112</v>
      </c>
      <c r="B41" s="90"/>
      <c r="C41" s="1"/>
      <c r="D41" s="1"/>
      <c r="E41" s="1"/>
      <c r="F41" s="1"/>
      <c r="G41" s="1">
        <v>0.05</v>
      </c>
      <c r="H41" s="1"/>
      <c r="I41" s="1"/>
      <c r="J41" s="1"/>
      <c r="K41" s="1">
        <v>0.005</v>
      </c>
      <c r="L41">
        <f t="shared" si="0"/>
        <v>0.055</v>
      </c>
      <c r="M41">
        <f t="shared" si="3"/>
        <v>55</v>
      </c>
      <c r="N41" s="123" t="s">
        <v>112</v>
      </c>
      <c r="O41" s="122"/>
      <c r="P41" s="122"/>
      <c r="Q41" s="122"/>
      <c r="R41" s="122"/>
      <c r="S41" s="122"/>
      <c r="T41" s="122">
        <f>SUM(G41*1000)</f>
        <v>50</v>
      </c>
      <c r="U41" s="122"/>
      <c r="V41" s="122"/>
      <c r="W41" s="122"/>
      <c r="X41" s="122">
        <f>SUM(K41*1000)</f>
        <v>5</v>
      </c>
      <c r="Y41" s="122">
        <f t="shared" si="4"/>
        <v>55</v>
      </c>
    </row>
    <row r="42" spans="1:25" ht="12.75">
      <c r="A42" s="88" t="s">
        <v>113</v>
      </c>
      <c r="B42" s="90">
        <v>0.055</v>
      </c>
      <c r="C42" s="1"/>
      <c r="D42" s="1">
        <v>0.352</v>
      </c>
      <c r="E42" s="1"/>
      <c r="F42" s="1">
        <v>0.005</v>
      </c>
      <c r="G42" s="1">
        <v>0.005</v>
      </c>
      <c r="H42" s="1">
        <v>0.352</v>
      </c>
      <c r="I42" s="1"/>
      <c r="J42" s="1">
        <v>0.005</v>
      </c>
      <c r="K42" s="1">
        <v>0.034</v>
      </c>
      <c r="L42">
        <f t="shared" si="0"/>
        <v>0.8079999999999999</v>
      </c>
      <c r="M42">
        <f t="shared" si="3"/>
        <v>807.9999999999999</v>
      </c>
      <c r="N42" s="123" t="s">
        <v>113</v>
      </c>
      <c r="O42" s="122">
        <f>SUM(B42*1000)</f>
        <v>55</v>
      </c>
      <c r="P42" s="122"/>
      <c r="Q42" s="122">
        <f>SUM(D42*1000)</f>
        <v>352</v>
      </c>
      <c r="R42" s="122"/>
      <c r="S42" s="122">
        <f>SUM(F42*1000)</f>
        <v>5</v>
      </c>
      <c r="T42" s="122">
        <f>SUM(G42*1000)</f>
        <v>5</v>
      </c>
      <c r="U42" s="122">
        <f>SUM(H42*1000)</f>
        <v>352</v>
      </c>
      <c r="V42" s="122"/>
      <c r="W42" s="122">
        <f>SUM(J42*1000)</f>
        <v>5</v>
      </c>
      <c r="X42" s="122">
        <f>SUM(K42*1000)</f>
        <v>34</v>
      </c>
      <c r="Y42" s="122">
        <f t="shared" si="4"/>
        <v>807.9999999999999</v>
      </c>
    </row>
    <row r="43" spans="1:25" ht="12.75">
      <c r="A43" s="88" t="s">
        <v>114</v>
      </c>
      <c r="B43" s="90">
        <v>0.05</v>
      </c>
      <c r="C43" s="1"/>
      <c r="D43" s="1"/>
      <c r="E43" s="1"/>
      <c r="F43" s="1"/>
      <c r="G43" s="1"/>
      <c r="H43" s="1"/>
      <c r="I43" s="1"/>
      <c r="J43" s="1"/>
      <c r="K43" s="1"/>
      <c r="L43">
        <f t="shared" si="0"/>
        <v>0.05</v>
      </c>
      <c r="M43">
        <f t="shared" si="3"/>
        <v>50</v>
      </c>
      <c r="N43" s="123" t="s">
        <v>114</v>
      </c>
      <c r="O43" s="122">
        <f>SUM(B43*1000)</f>
        <v>50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2">
        <f t="shared" si="4"/>
        <v>50</v>
      </c>
    </row>
    <row r="44" spans="1:25" ht="12.75">
      <c r="A44" s="88" t="s">
        <v>115</v>
      </c>
      <c r="B44" s="90">
        <v>0.039</v>
      </c>
      <c r="C44" s="90">
        <v>0.035</v>
      </c>
      <c r="D44" s="1">
        <v>0.016</v>
      </c>
      <c r="E44" s="1">
        <v>0.031</v>
      </c>
      <c r="F44" s="1">
        <v>0.038</v>
      </c>
      <c r="G44" s="1">
        <v>0.037</v>
      </c>
      <c r="H44" s="1">
        <v>0.015</v>
      </c>
      <c r="I44" s="1">
        <v>0.016</v>
      </c>
      <c r="J44" s="1">
        <v>0.042</v>
      </c>
      <c r="K44" s="1">
        <v>0.03</v>
      </c>
      <c r="L44">
        <f t="shared" si="0"/>
        <v>0.29900000000000004</v>
      </c>
      <c r="M44">
        <f t="shared" si="3"/>
        <v>299.00000000000006</v>
      </c>
      <c r="N44" s="123" t="s">
        <v>115</v>
      </c>
      <c r="O44" s="122">
        <v>54</v>
      </c>
      <c r="P44" s="122">
        <v>50</v>
      </c>
      <c r="Q44" s="122">
        <v>31</v>
      </c>
      <c r="R44" s="122">
        <v>46</v>
      </c>
      <c r="S44" s="122">
        <v>53</v>
      </c>
      <c r="T44" s="122">
        <f>SUM(G44*1000)</f>
        <v>37</v>
      </c>
      <c r="U44" s="122">
        <v>30</v>
      </c>
      <c r="V44" s="122">
        <v>31</v>
      </c>
      <c r="W44" s="122">
        <v>57</v>
      </c>
      <c r="X44" s="122">
        <f>SUM(K44*1000)</f>
        <v>30</v>
      </c>
      <c r="Y44" s="122">
        <v>419</v>
      </c>
    </row>
    <row r="45" spans="1:25" ht="12.75">
      <c r="A45" s="88" t="s">
        <v>49</v>
      </c>
      <c r="B45" s="90"/>
      <c r="C45" s="90"/>
      <c r="D45" s="1">
        <v>0.2</v>
      </c>
      <c r="E45" s="1"/>
      <c r="F45" s="1"/>
      <c r="G45" s="1"/>
      <c r="H45" s="1">
        <v>0.2</v>
      </c>
      <c r="I45" s="1">
        <v>0.2</v>
      </c>
      <c r="J45" s="1"/>
      <c r="K45" s="1"/>
      <c r="L45">
        <f t="shared" si="0"/>
        <v>0.6000000000000001</v>
      </c>
      <c r="M45">
        <f t="shared" si="3"/>
        <v>600.0000000000001</v>
      </c>
      <c r="N45" s="123" t="s">
        <v>49</v>
      </c>
      <c r="O45" s="122"/>
      <c r="P45" s="122"/>
      <c r="Q45" s="122">
        <f>SUM(D45*1000)</f>
        <v>200</v>
      </c>
      <c r="R45" s="122"/>
      <c r="S45" s="122"/>
      <c r="T45" s="122">
        <v>200</v>
      </c>
      <c r="U45" s="122">
        <f aca="true" t="shared" si="8" ref="U45:W46">SUM(H45*1000)</f>
        <v>200</v>
      </c>
      <c r="V45" s="122">
        <f t="shared" si="8"/>
        <v>200</v>
      </c>
      <c r="W45" s="122">
        <f t="shared" si="8"/>
        <v>0</v>
      </c>
      <c r="X45" s="122">
        <v>200</v>
      </c>
      <c r="Y45" s="122">
        <v>1000</v>
      </c>
    </row>
    <row r="46" spans="1:25" ht="12.75">
      <c r="A46" s="88" t="s">
        <v>116</v>
      </c>
      <c r="B46" s="90">
        <v>0.003</v>
      </c>
      <c r="C46" s="90">
        <v>0.007</v>
      </c>
      <c r="D46" s="1">
        <v>0.013</v>
      </c>
      <c r="E46" s="1">
        <v>0.008</v>
      </c>
      <c r="F46" s="1">
        <v>0.005</v>
      </c>
      <c r="G46" s="1">
        <v>0.005</v>
      </c>
      <c r="H46" s="1">
        <v>0.012</v>
      </c>
      <c r="I46" s="1">
        <v>0.004</v>
      </c>
      <c r="J46" s="1">
        <v>0.009</v>
      </c>
      <c r="K46" s="1">
        <v>0.002</v>
      </c>
      <c r="L46">
        <f t="shared" si="0"/>
        <v>0.06799999999999999</v>
      </c>
      <c r="M46">
        <f t="shared" si="3"/>
        <v>67.99999999999999</v>
      </c>
      <c r="N46" s="123" t="s">
        <v>116</v>
      </c>
      <c r="O46" s="122">
        <f>SUM(B46*1000)</f>
        <v>3</v>
      </c>
      <c r="P46" s="122">
        <f>SUM(C46*1000)</f>
        <v>7</v>
      </c>
      <c r="Q46" s="122">
        <f>SUM(D46*1000)</f>
        <v>13</v>
      </c>
      <c r="R46" s="122">
        <f>SUM(E46*1000)</f>
        <v>8</v>
      </c>
      <c r="S46" s="122">
        <f>SUM(F46*1000)</f>
        <v>5</v>
      </c>
      <c r="T46" s="122">
        <f>SUM(G46*1000)</f>
        <v>5</v>
      </c>
      <c r="U46" s="122">
        <f t="shared" si="8"/>
        <v>12</v>
      </c>
      <c r="V46" s="122">
        <f t="shared" si="8"/>
        <v>4</v>
      </c>
      <c r="W46" s="122">
        <f t="shared" si="8"/>
        <v>9</v>
      </c>
      <c r="X46" s="122">
        <f>SUM(K46*1000)</f>
        <v>2</v>
      </c>
      <c r="Y46" s="122">
        <f t="shared" si="4"/>
        <v>67.99999999999999</v>
      </c>
    </row>
    <row r="47" spans="1:25" ht="12.75">
      <c r="A47" s="88" t="s">
        <v>117</v>
      </c>
      <c r="B47" s="90"/>
      <c r="C47" s="90">
        <v>0.05</v>
      </c>
      <c r="D47" s="1"/>
      <c r="E47" s="1"/>
      <c r="F47" s="1"/>
      <c r="G47" s="1"/>
      <c r="H47" s="1"/>
      <c r="I47" s="1">
        <v>0.05</v>
      </c>
      <c r="J47" s="1"/>
      <c r="K47" s="1"/>
      <c r="L47">
        <f t="shared" si="0"/>
        <v>0.1</v>
      </c>
      <c r="M47">
        <f t="shared" si="3"/>
        <v>100</v>
      </c>
      <c r="N47" s="123" t="s">
        <v>117</v>
      </c>
      <c r="O47" s="122"/>
      <c r="P47" s="122">
        <f>SUM(C47*1000)</f>
        <v>50</v>
      </c>
      <c r="Q47" s="122"/>
      <c r="R47" s="122"/>
      <c r="S47" s="122"/>
      <c r="T47" s="122"/>
      <c r="U47" s="122"/>
      <c r="V47" s="122">
        <f>SUM(I47*1000)</f>
        <v>50</v>
      </c>
      <c r="W47" s="122"/>
      <c r="X47" s="122"/>
      <c r="Y47" s="122">
        <f t="shared" si="4"/>
        <v>100</v>
      </c>
    </row>
    <row r="48" spans="1:25" ht="12.75">
      <c r="A48" s="88" t="s">
        <v>118</v>
      </c>
      <c r="B48" s="90">
        <v>0.03</v>
      </c>
      <c r="C48" s="1"/>
      <c r="D48" s="91"/>
      <c r="E48" s="1"/>
      <c r="F48" s="1"/>
      <c r="G48" s="1">
        <v>0.03</v>
      </c>
      <c r="H48" s="1"/>
      <c r="I48" s="1"/>
      <c r="J48" s="1"/>
      <c r="K48" s="1"/>
      <c r="L48">
        <f t="shared" si="0"/>
        <v>0.06</v>
      </c>
      <c r="M48">
        <f t="shared" si="3"/>
        <v>60</v>
      </c>
      <c r="N48" s="123" t="s">
        <v>118</v>
      </c>
      <c r="O48" s="122">
        <f>SUM(B48*1000)</f>
        <v>30</v>
      </c>
      <c r="P48" s="122"/>
      <c r="Q48" s="122"/>
      <c r="R48" s="122"/>
      <c r="S48" s="122"/>
      <c r="T48" s="122">
        <f>SUM(G48*1000)</f>
        <v>30</v>
      </c>
      <c r="U48" s="122"/>
      <c r="V48" s="122"/>
      <c r="W48" s="122"/>
      <c r="X48" s="122"/>
      <c r="Y48" s="122">
        <f t="shared" si="4"/>
        <v>60</v>
      </c>
    </row>
    <row r="49" spans="1:25" ht="12.75">
      <c r="A49" s="88" t="s">
        <v>119</v>
      </c>
      <c r="B49" s="90">
        <v>0.003</v>
      </c>
      <c r="C49" s="90">
        <v>0.002</v>
      </c>
      <c r="D49" s="93">
        <v>0.005</v>
      </c>
      <c r="E49" s="1">
        <v>0.004</v>
      </c>
      <c r="F49" s="1">
        <v>0.005</v>
      </c>
      <c r="G49" s="1"/>
      <c r="H49" s="1">
        <v>0.006</v>
      </c>
      <c r="I49" s="1">
        <v>0.008</v>
      </c>
      <c r="J49" s="1">
        <v>0.006</v>
      </c>
      <c r="K49" s="1">
        <v>0.008</v>
      </c>
      <c r="L49">
        <f t="shared" si="0"/>
        <v>0.047</v>
      </c>
      <c r="M49">
        <f t="shared" si="3"/>
        <v>47</v>
      </c>
      <c r="N49" s="123" t="s">
        <v>119</v>
      </c>
      <c r="O49" s="122">
        <f>SUM(B49*1000)</f>
        <v>3</v>
      </c>
      <c r="P49" s="122">
        <f aca="true" t="shared" si="9" ref="P49:S50">SUM(C49*1000)</f>
        <v>2</v>
      </c>
      <c r="Q49" s="122">
        <f t="shared" si="9"/>
        <v>5</v>
      </c>
      <c r="R49" s="122">
        <f t="shared" si="9"/>
        <v>4</v>
      </c>
      <c r="S49" s="122">
        <f t="shared" si="9"/>
        <v>5</v>
      </c>
      <c r="T49" s="122"/>
      <c r="U49" s="122">
        <f>SUM(H49*1000)</f>
        <v>6</v>
      </c>
      <c r="V49" s="122">
        <f>SUM(I49*1000)</f>
        <v>8</v>
      </c>
      <c r="W49" s="122">
        <f>SUM(J49*1000)</f>
        <v>6</v>
      </c>
      <c r="X49" s="122">
        <f>SUM(K49*1000)</f>
        <v>8</v>
      </c>
      <c r="Y49" s="122">
        <f t="shared" si="4"/>
        <v>47</v>
      </c>
    </row>
    <row r="50" spans="1:25" ht="12.75">
      <c r="A50" s="88" t="s">
        <v>120</v>
      </c>
      <c r="B50" s="90">
        <v>0.025</v>
      </c>
      <c r="C50" s="90">
        <v>0.025</v>
      </c>
      <c r="D50" s="93">
        <v>0.025</v>
      </c>
      <c r="E50" s="1">
        <v>0.025</v>
      </c>
      <c r="F50" s="1"/>
      <c r="G50" s="1">
        <v>0.025</v>
      </c>
      <c r="H50" s="1">
        <v>0.025</v>
      </c>
      <c r="I50" s="1"/>
      <c r="J50" s="1">
        <v>0.025</v>
      </c>
      <c r="K50" s="1">
        <v>0.025</v>
      </c>
      <c r="L50">
        <f t="shared" si="0"/>
        <v>0.19999999999999998</v>
      </c>
      <c r="M50">
        <f t="shared" si="3"/>
        <v>199.99999999999997</v>
      </c>
      <c r="N50" s="123" t="s">
        <v>120</v>
      </c>
      <c r="O50" s="122">
        <f>SUM(B50*1000)</f>
        <v>25</v>
      </c>
      <c r="P50" s="122">
        <f t="shared" si="9"/>
        <v>25</v>
      </c>
      <c r="Q50" s="122">
        <f t="shared" si="9"/>
        <v>25</v>
      </c>
      <c r="R50" s="122">
        <f t="shared" si="9"/>
        <v>25</v>
      </c>
      <c r="S50" s="122">
        <f t="shared" si="9"/>
        <v>0</v>
      </c>
      <c r="T50" s="122">
        <f>SUM(G50*1000)</f>
        <v>25</v>
      </c>
      <c r="U50" s="122">
        <f>SUM(H50*1000)</f>
        <v>25</v>
      </c>
      <c r="V50" s="122"/>
      <c r="W50" s="122">
        <f>SUM(J50*1000)</f>
        <v>25</v>
      </c>
      <c r="X50" s="122">
        <f>SUM(K50*1000)</f>
        <v>25</v>
      </c>
      <c r="Y50" s="122">
        <f t="shared" si="4"/>
        <v>199.99999999999997</v>
      </c>
    </row>
    <row r="51" spans="1:25" ht="12.75">
      <c r="A51" s="88" t="s">
        <v>121</v>
      </c>
      <c r="B51" s="90">
        <v>0.116</v>
      </c>
      <c r="C51" s="90">
        <v>0.087</v>
      </c>
      <c r="D51" s="93">
        <v>0.058</v>
      </c>
      <c r="E51" s="1">
        <v>0.087</v>
      </c>
      <c r="F51" s="1">
        <v>0.087</v>
      </c>
      <c r="G51" s="1">
        <v>0.116</v>
      </c>
      <c r="H51" s="1">
        <v>0.087</v>
      </c>
      <c r="I51" s="1">
        <v>0.124</v>
      </c>
      <c r="J51" s="1">
        <v>0.087</v>
      </c>
      <c r="K51" s="1">
        <v>0.058</v>
      </c>
      <c r="L51">
        <f t="shared" si="0"/>
        <v>0.9069999999999999</v>
      </c>
      <c r="M51">
        <f t="shared" si="3"/>
        <v>906.9999999999999</v>
      </c>
      <c r="N51" s="123" t="s">
        <v>141</v>
      </c>
      <c r="O51" s="122">
        <v>58</v>
      </c>
      <c r="P51" s="122">
        <v>29</v>
      </c>
      <c r="Q51" s="122">
        <v>29</v>
      </c>
      <c r="R51" s="122">
        <v>29</v>
      </c>
      <c r="S51" s="122">
        <v>29</v>
      </c>
      <c r="T51" s="122">
        <v>58</v>
      </c>
      <c r="U51" s="122">
        <v>29</v>
      </c>
      <c r="V51" s="122">
        <v>58</v>
      </c>
      <c r="W51" s="122">
        <v>58</v>
      </c>
      <c r="X51" s="122">
        <v>29</v>
      </c>
      <c r="Y51" s="122">
        <v>406</v>
      </c>
    </row>
    <row r="52" spans="1:25" ht="12.75">
      <c r="A52" s="88"/>
      <c r="B52" s="90"/>
      <c r="C52" s="90"/>
      <c r="D52" s="93"/>
      <c r="E52" s="1"/>
      <c r="F52" s="1"/>
      <c r="G52" s="1"/>
      <c r="H52" s="1"/>
      <c r="I52" s="1"/>
      <c r="J52" s="1"/>
      <c r="K52" s="1"/>
      <c r="N52" s="123" t="s">
        <v>142</v>
      </c>
      <c r="O52" s="122">
        <v>58</v>
      </c>
      <c r="P52" s="122">
        <v>58</v>
      </c>
      <c r="Q52" s="122">
        <v>29</v>
      </c>
      <c r="R52" s="122">
        <v>58</v>
      </c>
      <c r="S52" s="122">
        <v>58</v>
      </c>
      <c r="T52" s="122">
        <v>58</v>
      </c>
      <c r="U52" s="122">
        <v>58</v>
      </c>
      <c r="V52" s="122">
        <v>58</v>
      </c>
      <c r="W52" s="122">
        <v>58</v>
      </c>
      <c r="X52" s="122">
        <v>29</v>
      </c>
      <c r="Y52" s="122">
        <v>522</v>
      </c>
    </row>
    <row r="53" spans="1:25" ht="12.75">
      <c r="A53" s="88" t="s">
        <v>122</v>
      </c>
      <c r="B53" s="90"/>
      <c r="C53" s="90"/>
      <c r="D53" s="93"/>
      <c r="E53" s="1">
        <v>0.1</v>
      </c>
      <c r="F53" s="1"/>
      <c r="G53" s="1"/>
      <c r="H53" s="1"/>
      <c r="I53" s="1">
        <v>0.1</v>
      </c>
      <c r="J53" s="1">
        <v>0.045</v>
      </c>
      <c r="K53" s="1"/>
      <c r="L53">
        <f t="shared" si="0"/>
        <v>0.245</v>
      </c>
      <c r="M53">
        <f t="shared" si="3"/>
        <v>245</v>
      </c>
      <c r="N53" s="123" t="s">
        <v>122</v>
      </c>
      <c r="O53" s="122"/>
      <c r="P53" s="122"/>
      <c r="Q53" s="122"/>
      <c r="R53" s="122">
        <f>SUM(E53*1000)</f>
        <v>100</v>
      </c>
      <c r="S53" s="122"/>
      <c r="T53" s="122"/>
      <c r="U53" s="122"/>
      <c r="V53" s="122">
        <f>SUM(I53*1000)</f>
        <v>100</v>
      </c>
      <c r="W53" s="122">
        <f>SUM(J53*1000)</f>
        <v>45</v>
      </c>
      <c r="X53" s="122"/>
      <c r="Y53" s="122">
        <f t="shared" si="4"/>
        <v>245</v>
      </c>
    </row>
    <row r="54" spans="1:25" ht="12.75">
      <c r="A54" s="88" t="s">
        <v>123</v>
      </c>
      <c r="B54" s="90">
        <v>0.001</v>
      </c>
      <c r="C54" s="90">
        <v>0.002</v>
      </c>
      <c r="D54" s="93">
        <v>0.001</v>
      </c>
      <c r="E54" s="1">
        <v>0.002</v>
      </c>
      <c r="F54" s="1">
        <v>0.001</v>
      </c>
      <c r="G54" s="1">
        <v>0.001</v>
      </c>
      <c r="H54" s="1">
        <v>0.001</v>
      </c>
      <c r="I54" s="1">
        <v>0.001</v>
      </c>
      <c r="J54" s="1">
        <v>0.001</v>
      </c>
      <c r="K54" s="1">
        <v>0.002</v>
      </c>
      <c r="L54">
        <f t="shared" si="0"/>
        <v>0.013000000000000003</v>
      </c>
      <c r="M54">
        <f t="shared" si="3"/>
        <v>13.000000000000004</v>
      </c>
      <c r="N54" s="123" t="s">
        <v>123</v>
      </c>
      <c r="O54" s="122">
        <v>2</v>
      </c>
      <c r="P54" s="122">
        <v>3</v>
      </c>
      <c r="Q54" s="122">
        <v>2</v>
      </c>
      <c r="R54" s="122">
        <v>3</v>
      </c>
      <c r="S54" s="122">
        <v>2</v>
      </c>
      <c r="T54" s="122">
        <v>1</v>
      </c>
      <c r="U54" s="122">
        <v>2</v>
      </c>
      <c r="V54" s="122">
        <v>2</v>
      </c>
      <c r="W54" s="122">
        <v>2</v>
      </c>
      <c r="X54" s="122">
        <f>SUM(K54*1000)</f>
        <v>2</v>
      </c>
      <c r="Y54" s="122">
        <v>21</v>
      </c>
    </row>
    <row r="55" spans="1:25" ht="12.75">
      <c r="A55" s="88" t="s">
        <v>128</v>
      </c>
      <c r="B55" s="90">
        <v>1</v>
      </c>
      <c r="C55" s="1"/>
      <c r="D55" s="91"/>
      <c r="E55" s="1">
        <v>1</v>
      </c>
      <c r="F55" s="1"/>
      <c r="G55" s="94">
        <v>1</v>
      </c>
      <c r="H55" s="1"/>
      <c r="I55" s="1">
        <v>1</v>
      </c>
      <c r="J55" s="1">
        <v>1</v>
      </c>
      <c r="K55" s="1"/>
      <c r="L55">
        <f t="shared" si="0"/>
        <v>5</v>
      </c>
      <c r="M55">
        <v>5</v>
      </c>
      <c r="N55" s="123" t="s">
        <v>124</v>
      </c>
      <c r="O55" s="122">
        <v>1</v>
      </c>
      <c r="P55" s="122"/>
      <c r="Q55" s="122"/>
      <c r="R55" s="122">
        <v>1</v>
      </c>
      <c r="S55" s="122"/>
      <c r="T55" s="122">
        <v>1</v>
      </c>
      <c r="U55" s="122"/>
      <c r="V55" s="122">
        <v>1</v>
      </c>
      <c r="W55" s="122">
        <v>1</v>
      </c>
      <c r="X55" s="122"/>
      <c r="Y55" s="122">
        <v>5</v>
      </c>
    </row>
    <row r="56" spans="1:25" ht="12.75">
      <c r="A56" s="89"/>
      <c r="B56" s="95"/>
      <c r="C56" s="96"/>
      <c r="D56" s="96"/>
      <c r="E56" s="1"/>
      <c r="F56" s="1"/>
      <c r="G56" s="96"/>
      <c r="H56" s="1"/>
      <c r="I56" s="1"/>
      <c r="J56" s="1"/>
      <c r="K56" s="1"/>
      <c r="N56" s="124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</row>
  </sheetData>
  <printOptions/>
  <pageMargins left="0.75" right="0.75" top="1" bottom="1" header="0.5" footer="0.5"/>
  <pageSetup horizontalDpi="600" verticalDpi="600" orientation="portrait" paperSize="9" scale="97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60" workbookViewId="0" topLeftCell="A1">
      <selection activeCell="A42" sqref="A42"/>
    </sheetView>
  </sheetViews>
  <sheetFormatPr defaultColWidth="9.140625" defaultRowHeight="12.75"/>
  <cols>
    <col min="1" max="1" width="69.8515625" style="0" customWidth="1"/>
    <col min="4" max="4" width="8.421875" style="0" customWidth="1"/>
    <col min="5" max="5" width="53.28125" style="0" customWidth="1"/>
  </cols>
  <sheetData>
    <row r="1" spans="1:5" ht="12.75">
      <c r="A1" s="103" t="s">
        <v>130</v>
      </c>
      <c r="E1" s="103"/>
    </row>
    <row r="2" spans="1:5" ht="65.25" customHeight="1">
      <c r="A2" s="109" t="s">
        <v>131</v>
      </c>
      <c r="E2" s="109"/>
    </row>
    <row r="3" ht="49.5" customHeight="1">
      <c r="A3" t="s">
        <v>132</v>
      </c>
    </row>
    <row r="4" ht="23.25" customHeight="1">
      <c r="A4" t="s">
        <v>211</v>
      </c>
    </row>
    <row r="5" ht="39.75" customHeight="1"/>
    <row r="6" ht="42.75" customHeight="1"/>
    <row r="7" spans="1:5" s="111" customFormat="1" ht="19.5">
      <c r="A7" s="110" t="s">
        <v>228</v>
      </c>
      <c r="B7" s="110"/>
      <c r="C7" s="110"/>
      <c r="D7" s="110"/>
      <c r="E7" s="110"/>
    </row>
    <row r="8" spans="1:5" s="111" customFormat="1" ht="37.5" customHeight="1">
      <c r="A8" s="110" t="s">
        <v>62</v>
      </c>
      <c r="B8" s="110"/>
      <c r="C8" s="110"/>
      <c r="D8" s="110"/>
      <c r="E8" s="110"/>
    </row>
    <row r="9" spans="1:5" s="111" customFormat="1" ht="38.25" customHeight="1">
      <c r="A9" s="110" t="s">
        <v>229</v>
      </c>
      <c r="B9" s="110"/>
      <c r="C9" s="110"/>
      <c r="D9" s="110"/>
      <c r="E9" s="110"/>
    </row>
    <row r="10" spans="1:5" s="111" customFormat="1" ht="44.25" customHeight="1">
      <c r="A10" s="110" t="s">
        <v>230</v>
      </c>
      <c r="B10" s="110"/>
      <c r="C10" s="110"/>
      <c r="D10" s="110"/>
      <c r="E10" s="110"/>
    </row>
    <row r="11" spans="1:5" ht="12.75">
      <c r="A11" s="78"/>
      <c r="B11" s="78"/>
      <c r="C11" s="78"/>
      <c r="D11" s="78"/>
      <c r="E11" s="78"/>
    </row>
    <row r="12" spans="1:5" ht="12.75">
      <c r="A12" s="78"/>
      <c r="B12" s="78"/>
      <c r="C12" s="78"/>
      <c r="D12" s="78"/>
      <c r="E12" s="78"/>
    </row>
    <row r="15" ht="20.25" customHeight="1">
      <c r="A15" t="s">
        <v>231</v>
      </c>
    </row>
    <row r="16" ht="12.75">
      <c r="A16" t="s">
        <v>232</v>
      </c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20" sqref="A20:IV20"/>
    </sheetView>
  </sheetViews>
  <sheetFormatPr defaultColWidth="9.140625" defaultRowHeight="12.75"/>
  <cols>
    <col min="1" max="1" width="12.28125" style="0" customWidth="1"/>
    <col min="4" max="4" width="9.57421875" style="0" bestFit="1" customWidth="1"/>
    <col min="5" max="5" width="10.8515625" style="0" bestFit="1" customWidth="1"/>
  </cols>
  <sheetData>
    <row r="1" ht="12.75">
      <c r="A1" t="s">
        <v>60</v>
      </c>
    </row>
    <row r="2" ht="12.75">
      <c r="A2" t="s">
        <v>61</v>
      </c>
    </row>
    <row r="3" ht="12.75">
      <c r="A3" t="s">
        <v>62</v>
      </c>
    </row>
    <row r="5" spans="2:4" ht="14.25">
      <c r="B5" s="72" t="s">
        <v>63</v>
      </c>
      <c r="C5" s="72"/>
      <c r="D5" s="72"/>
    </row>
    <row r="6" spans="1:7" ht="15">
      <c r="A6" s="73" t="s">
        <v>64</v>
      </c>
      <c r="B6" s="74" t="s">
        <v>65</v>
      </c>
      <c r="C6" s="74" t="s">
        <v>66</v>
      </c>
      <c r="D6" s="74" t="s">
        <v>67</v>
      </c>
      <c r="E6" s="74" t="s">
        <v>68</v>
      </c>
      <c r="F6" s="2"/>
      <c r="G6" s="2"/>
    </row>
    <row r="7" spans="1:7" ht="15">
      <c r="A7" s="75">
        <v>1</v>
      </c>
      <c r="B7" s="76">
        <v>42.94</v>
      </c>
      <c r="C7" s="76">
        <v>49.87</v>
      </c>
      <c r="D7" s="76">
        <v>190.97</v>
      </c>
      <c r="E7" s="76">
        <v>1377.72</v>
      </c>
      <c r="F7" s="2"/>
      <c r="G7" s="2"/>
    </row>
    <row r="8" spans="1:7" ht="15">
      <c r="A8" s="76">
        <v>2</v>
      </c>
      <c r="B8" s="75">
        <v>47.105</v>
      </c>
      <c r="C8" s="75">
        <v>46.065</v>
      </c>
      <c r="D8" s="75">
        <v>245.895</v>
      </c>
      <c r="E8" s="75">
        <v>1502.62</v>
      </c>
      <c r="F8" s="2"/>
      <c r="G8" s="2"/>
    </row>
    <row r="9" spans="1:7" ht="15">
      <c r="A9" s="75">
        <v>3</v>
      </c>
      <c r="B9" s="75">
        <v>35.75</v>
      </c>
      <c r="C9" s="97">
        <v>54.31</v>
      </c>
      <c r="D9" s="75">
        <v>266.61</v>
      </c>
      <c r="E9" s="75">
        <v>1681.66</v>
      </c>
      <c r="F9" s="2"/>
      <c r="G9" s="2"/>
    </row>
    <row r="10" spans="1:7" ht="15">
      <c r="A10" s="75">
        <v>4</v>
      </c>
      <c r="B10" s="75">
        <v>35.945</v>
      </c>
      <c r="C10" s="75">
        <v>31.185</v>
      </c>
      <c r="D10" s="75">
        <v>247.735</v>
      </c>
      <c r="E10" s="75">
        <v>1401.84</v>
      </c>
      <c r="F10" s="2"/>
      <c r="G10" s="2"/>
    </row>
    <row r="11" spans="1:7" ht="15.75" thickBot="1">
      <c r="A11" s="76">
        <v>5</v>
      </c>
      <c r="B11" s="184">
        <v>35.91</v>
      </c>
      <c r="C11" s="184">
        <v>41.99</v>
      </c>
      <c r="D11" s="184">
        <v>232.24</v>
      </c>
      <c r="E11" s="184">
        <v>1382.22</v>
      </c>
      <c r="F11" s="2"/>
      <c r="G11" s="2"/>
    </row>
    <row r="12" spans="1:7" ht="15">
      <c r="A12" s="76">
        <v>6</v>
      </c>
      <c r="B12" s="75">
        <v>40.8</v>
      </c>
      <c r="C12" s="75">
        <v>47.91</v>
      </c>
      <c r="D12" s="75">
        <v>207.39</v>
      </c>
      <c r="E12" s="75">
        <v>1441.72</v>
      </c>
      <c r="F12" s="2"/>
      <c r="G12" s="2"/>
    </row>
    <row r="13" spans="1:7" ht="15">
      <c r="A13" s="76">
        <v>7</v>
      </c>
      <c r="B13" s="75">
        <v>27.11</v>
      </c>
      <c r="C13" s="75">
        <v>32.57</v>
      </c>
      <c r="D13" s="75">
        <v>270</v>
      </c>
      <c r="E13" s="75">
        <v>1393.62</v>
      </c>
      <c r="F13" s="2"/>
      <c r="G13" s="2"/>
    </row>
    <row r="14" spans="1:7" ht="15">
      <c r="A14" s="76">
        <v>8</v>
      </c>
      <c r="B14" s="75">
        <v>41.96</v>
      </c>
      <c r="C14" s="75">
        <v>79.54</v>
      </c>
      <c r="D14" s="75">
        <v>223.3</v>
      </c>
      <c r="E14" s="75">
        <v>1781.12</v>
      </c>
      <c r="F14" s="2"/>
      <c r="G14" s="2"/>
    </row>
    <row r="15" spans="1:7" ht="15">
      <c r="A15" s="76">
        <v>9</v>
      </c>
      <c r="B15" s="75">
        <v>40.16</v>
      </c>
      <c r="C15" s="75">
        <v>37.58</v>
      </c>
      <c r="D15" s="75">
        <v>278.28</v>
      </c>
      <c r="E15" s="75">
        <v>1604.59</v>
      </c>
      <c r="F15" s="2"/>
      <c r="G15" s="2"/>
    </row>
    <row r="16" spans="1:7" ht="15">
      <c r="A16" s="76">
        <v>10</v>
      </c>
      <c r="B16" s="75">
        <v>30.78</v>
      </c>
      <c r="C16" s="75">
        <v>28.49</v>
      </c>
      <c r="D16" s="75">
        <v>231.77</v>
      </c>
      <c r="E16" s="75">
        <v>1309.06</v>
      </c>
      <c r="F16" s="2"/>
      <c r="G16" s="2"/>
    </row>
    <row r="17" spans="1:7" ht="15">
      <c r="A17" s="75" t="s">
        <v>69</v>
      </c>
      <c r="B17" s="75">
        <f>SUM(B7:B16)</f>
        <v>378.4599999999999</v>
      </c>
      <c r="C17" s="75">
        <f>SUM(C7:C16)</f>
        <v>449.51000000000005</v>
      </c>
      <c r="D17" s="97">
        <f>SUM(D7:D16)</f>
        <v>2394.19</v>
      </c>
      <c r="E17" s="97">
        <f>SUM(E7:E16)</f>
        <v>14876.17</v>
      </c>
      <c r="F17" s="2"/>
      <c r="G17" s="2"/>
    </row>
    <row r="18" spans="1:7" ht="15">
      <c r="A18" s="75" t="s">
        <v>70</v>
      </c>
      <c r="B18" s="75">
        <f>SUM(B17/10)</f>
        <v>37.84599999999999</v>
      </c>
      <c r="C18" s="75">
        <f>SUM(C17/10)</f>
        <v>44.95100000000001</v>
      </c>
      <c r="D18" s="75">
        <f>SUM(D17/10)</f>
        <v>239.419</v>
      </c>
      <c r="E18" s="75">
        <f>SUM(E17/10)</f>
        <v>1487.617</v>
      </c>
      <c r="F18" s="2"/>
      <c r="G18" s="2"/>
    </row>
    <row r="19" spans="1:7" ht="18">
      <c r="A19" s="77"/>
      <c r="B19" s="77"/>
      <c r="C19" s="77"/>
      <c r="D19" s="77"/>
      <c r="E19" s="77"/>
      <c r="F19" s="2"/>
      <c r="G1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C216" sqref="C216"/>
    </sheetView>
  </sheetViews>
  <sheetFormatPr defaultColWidth="9.140625" defaultRowHeight="12.75"/>
  <cols>
    <col min="1" max="1" width="6.421875" style="0" customWidth="1"/>
    <col min="3" max="3" width="40.8515625" style="0" customWidth="1"/>
    <col min="4" max="4" width="10.7109375" style="0" customWidth="1"/>
    <col min="5" max="5" width="12.00390625" style="0" customWidth="1"/>
    <col min="6" max="6" width="15.57421875" style="0" customWidth="1"/>
    <col min="7" max="7" width="12.8515625" style="0" customWidth="1"/>
    <col min="8" max="8" width="10.421875" style="0" customWidth="1"/>
  </cols>
  <sheetData>
    <row r="1" spans="1:11" ht="20.25">
      <c r="A1" s="2"/>
      <c r="B1" s="3"/>
      <c r="C1" s="4" t="s">
        <v>0</v>
      </c>
      <c r="D1" s="5"/>
      <c r="E1" s="5"/>
      <c r="F1" s="5"/>
      <c r="G1" s="6"/>
      <c r="H1" s="2"/>
      <c r="I1" s="2"/>
      <c r="J1" s="2"/>
      <c r="K1" s="2"/>
    </row>
    <row r="2" spans="1:11" ht="12.75">
      <c r="A2" s="7" t="s">
        <v>1</v>
      </c>
      <c r="B2" s="8" t="s">
        <v>2</v>
      </c>
      <c r="C2" s="9"/>
      <c r="D2" s="10" t="s">
        <v>3</v>
      </c>
      <c r="E2" s="11"/>
      <c r="F2" s="8"/>
      <c r="G2" s="8"/>
      <c r="H2" s="12" t="s">
        <v>4</v>
      </c>
      <c r="I2" s="13"/>
      <c r="J2" s="2"/>
      <c r="K2" s="2"/>
    </row>
    <row r="3" spans="1:11" ht="16.5" thickBot="1">
      <c r="A3" s="14" t="s">
        <v>5</v>
      </c>
      <c r="B3" s="15"/>
      <c r="C3" s="16"/>
      <c r="D3" s="17" t="s">
        <v>6</v>
      </c>
      <c r="E3" s="17" t="s">
        <v>7</v>
      </c>
      <c r="F3" s="17" t="s">
        <v>8</v>
      </c>
      <c r="G3" s="17" t="s">
        <v>9</v>
      </c>
      <c r="H3" s="15" t="s">
        <v>10</v>
      </c>
      <c r="I3" s="13"/>
      <c r="J3" s="2"/>
      <c r="K3" s="2"/>
    </row>
    <row r="4" spans="1:11" ht="15.75">
      <c r="A4" s="7"/>
      <c r="B4" s="18"/>
      <c r="C4" s="19" t="s">
        <v>11</v>
      </c>
      <c r="D4" s="20"/>
      <c r="E4" s="21"/>
      <c r="F4" s="21"/>
      <c r="G4" s="21"/>
      <c r="H4" s="22"/>
      <c r="I4" s="13"/>
      <c r="J4" s="2"/>
      <c r="K4" s="2"/>
    </row>
    <row r="5" spans="1:11" ht="15.75">
      <c r="A5" s="14"/>
      <c r="B5" s="23"/>
      <c r="C5" s="24" t="s">
        <v>12</v>
      </c>
      <c r="D5" s="20"/>
      <c r="E5" s="21"/>
      <c r="F5" s="21"/>
      <c r="G5" s="21"/>
      <c r="H5" s="22"/>
      <c r="I5" s="13"/>
      <c r="J5" s="2"/>
      <c r="K5" s="2"/>
    </row>
    <row r="6" spans="1:11" ht="18">
      <c r="A6" s="25">
        <v>302</v>
      </c>
      <c r="B6" s="236" t="s">
        <v>13</v>
      </c>
      <c r="C6" s="237"/>
      <c r="D6" s="26">
        <v>1.5</v>
      </c>
      <c r="E6" s="27">
        <v>4</v>
      </c>
      <c r="F6" s="27">
        <v>15.8</v>
      </c>
      <c r="G6" s="28">
        <v>109</v>
      </c>
      <c r="H6" s="29" t="s">
        <v>14</v>
      </c>
      <c r="I6" s="2"/>
      <c r="J6" s="2"/>
      <c r="K6" s="2"/>
    </row>
    <row r="7" spans="1:11" ht="18">
      <c r="A7" s="25">
        <v>693</v>
      </c>
      <c r="B7" s="246" t="s">
        <v>144</v>
      </c>
      <c r="C7" s="247"/>
      <c r="D7" s="33">
        <v>4.9</v>
      </c>
      <c r="E7" s="33">
        <v>5</v>
      </c>
      <c r="F7" s="33">
        <v>32.5</v>
      </c>
      <c r="G7" s="33">
        <v>190</v>
      </c>
      <c r="H7" s="29">
        <v>200</v>
      </c>
      <c r="I7" s="2"/>
      <c r="J7" s="2"/>
      <c r="K7" s="2"/>
    </row>
    <row r="8" spans="1:11" ht="18">
      <c r="A8" s="25"/>
      <c r="B8" s="236" t="s">
        <v>141</v>
      </c>
      <c r="C8" s="237"/>
      <c r="D8" s="32">
        <v>4.41</v>
      </c>
      <c r="E8" s="33">
        <v>0.46</v>
      </c>
      <c r="F8" s="33">
        <v>28.19</v>
      </c>
      <c r="G8" s="33">
        <v>138</v>
      </c>
      <c r="H8" s="29">
        <v>58</v>
      </c>
      <c r="I8" s="2"/>
      <c r="J8" s="2"/>
      <c r="K8" s="2"/>
    </row>
    <row r="9" spans="1:11" ht="18">
      <c r="A9" s="25">
        <v>337</v>
      </c>
      <c r="B9" s="271" t="s">
        <v>16</v>
      </c>
      <c r="C9" s="246"/>
      <c r="D9" s="34">
        <v>5.1</v>
      </c>
      <c r="E9" s="27">
        <v>4.6</v>
      </c>
      <c r="F9" s="27">
        <v>0.3</v>
      </c>
      <c r="G9" s="27">
        <v>63</v>
      </c>
      <c r="H9" s="35" t="s">
        <v>17</v>
      </c>
      <c r="I9" s="2"/>
      <c r="J9" s="2"/>
      <c r="K9" s="2"/>
    </row>
    <row r="10" spans="1:11" ht="18">
      <c r="A10" s="25"/>
      <c r="B10" s="290" t="s">
        <v>18</v>
      </c>
      <c r="C10" s="291"/>
      <c r="D10" s="34">
        <f>SUM(D6:D9)</f>
        <v>15.91</v>
      </c>
      <c r="E10" s="34">
        <f>SUM(E6:E9)</f>
        <v>14.06</v>
      </c>
      <c r="F10" s="34">
        <f>SUM(F6:F9)</f>
        <v>76.78999999999999</v>
      </c>
      <c r="G10" s="34">
        <f>SUM(G6:G9)</f>
        <v>500</v>
      </c>
      <c r="H10" s="37"/>
      <c r="I10" s="2"/>
      <c r="J10" s="2"/>
      <c r="K10" s="2"/>
    </row>
    <row r="11" spans="1:11" ht="18">
      <c r="A11" s="14"/>
      <c r="B11" s="38"/>
      <c r="C11" s="39" t="s">
        <v>19</v>
      </c>
      <c r="D11" s="40"/>
      <c r="E11" s="41"/>
      <c r="F11" s="41"/>
      <c r="G11" s="41"/>
      <c r="H11" s="38"/>
      <c r="I11" s="2"/>
      <c r="J11" s="2"/>
      <c r="K11" s="2"/>
    </row>
    <row r="12" spans="1:11" ht="18">
      <c r="A12" s="25">
        <v>140</v>
      </c>
      <c r="B12" s="241" t="s">
        <v>216</v>
      </c>
      <c r="C12" s="241"/>
      <c r="D12" s="33">
        <v>2.7</v>
      </c>
      <c r="E12" s="33">
        <v>2.9</v>
      </c>
      <c r="F12" s="33">
        <v>9.9</v>
      </c>
      <c r="G12" s="33">
        <v>77</v>
      </c>
      <c r="H12" s="63">
        <v>250</v>
      </c>
      <c r="I12" s="2"/>
      <c r="J12" s="2"/>
      <c r="K12" s="2"/>
    </row>
    <row r="13" spans="1:11" ht="18">
      <c r="A13" s="25">
        <v>10</v>
      </c>
      <c r="B13" s="231" t="s">
        <v>241</v>
      </c>
      <c r="C13" s="232"/>
      <c r="D13" s="32">
        <v>8.08</v>
      </c>
      <c r="E13" s="33">
        <v>12.27</v>
      </c>
      <c r="F13" s="33">
        <v>14.98</v>
      </c>
      <c r="G13" s="33">
        <v>206</v>
      </c>
      <c r="H13" s="29">
        <v>60</v>
      </c>
      <c r="I13" s="2"/>
      <c r="J13" s="2"/>
      <c r="K13" s="2"/>
    </row>
    <row r="14" spans="1:11" ht="18">
      <c r="A14" s="25"/>
      <c r="B14" s="244" t="s">
        <v>143</v>
      </c>
      <c r="C14" s="244"/>
      <c r="D14" s="114">
        <v>1.36</v>
      </c>
      <c r="E14" s="115">
        <v>0.2</v>
      </c>
      <c r="F14" s="115">
        <v>14.44</v>
      </c>
      <c r="G14" s="116">
        <v>62.06</v>
      </c>
      <c r="H14" s="29">
        <v>29</v>
      </c>
      <c r="I14" s="2"/>
      <c r="J14" s="2"/>
      <c r="K14" s="2"/>
    </row>
    <row r="15" spans="1:11" ht="18">
      <c r="A15" s="25">
        <v>685</v>
      </c>
      <c r="B15" s="245" t="s">
        <v>20</v>
      </c>
      <c r="C15" s="251"/>
      <c r="D15" s="33">
        <v>0.2</v>
      </c>
      <c r="E15" s="33">
        <v>0</v>
      </c>
      <c r="F15" s="33">
        <v>15</v>
      </c>
      <c r="G15" s="33">
        <v>58</v>
      </c>
      <c r="H15" s="29" t="s">
        <v>21</v>
      </c>
      <c r="I15" s="2"/>
      <c r="J15" s="2"/>
      <c r="K15" s="2"/>
    </row>
    <row r="16" spans="1:11" ht="18">
      <c r="A16" s="25"/>
      <c r="B16" s="185" t="s">
        <v>18</v>
      </c>
      <c r="C16" s="186"/>
      <c r="D16" s="32">
        <f>D12+D13+D14+D15</f>
        <v>12.34</v>
      </c>
      <c r="E16" s="33">
        <f>E12+E13+E14+E15</f>
        <v>15.37</v>
      </c>
      <c r="F16" s="33">
        <f>F12+F13+F14+F15</f>
        <v>54.32</v>
      </c>
      <c r="G16" s="33">
        <f>G12+G13+G14+G15</f>
        <v>403.06</v>
      </c>
      <c r="H16" s="42"/>
      <c r="I16" s="2"/>
      <c r="J16" s="2"/>
      <c r="K16" s="2"/>
    </row>
    <row r="17" spans="1:11" ht="18">
      <c r="A17" s="62"/>
      <c r="B17" s="177"/>
      <c r="C17" s="41" t="s">
        <v>219</v>
      </c>
      <c r="D17" s="178"/>
      <c r="E17" s="178"/>
      <c r="F17" s="178"/>
      <c r="G17" s="178"/>
      <c r="H17" s="179"/>
      <c r="I17" s="2"/>
      <c r="J17" s="2"/>
      <c r="K17" s="2"/>
    </row>
    <row r="18" spans="1:11" ht="18">
      <c r="A18" s="25">
        <v>685</v>
      </c>
      <c r="B18" s="245" t="s">
        <v>20</v>
      </c>
      <c r="C18" s="251"/>
      <c r="D18" s="33">
        <v>0.2</v>
      </c>
      <c r="E18" s="33">
        <v>0</v>
      </c>
      <c r="F18" s="33">
        <v>15</v>
      </c>
      <c r="G18" s="33">
        <v>58</v>
      </c>
      <c r="H18" s="29" t="s">
        <v>21</v>
      </c>
      <c r="I18" s="2"/>
      <c r="J18" s="2"/>
      <c r="K18" s="2"/>
    </row>
    <row r="19" spans="1:11" ht="18">
      <c r="A19" s="25"/>
      <c r="B19" s="175" t="s">
        <v>220</v>
      </c>
      <c r="C19" s="33"/>
      <c r="D19" s="32">
        <v>5.9</v>
      </c>
      <c r="E19" s="32">
        <v>5.5</v>
      </c>
      <c r="F19" s="32">
        <v>47.6</v>
      </c>
      <c r="G19" s="32">
        <v>263</v>
      </c>
      <c r="H19" s="181" t="s">
        <v>17</v>
      </c>
      <c r="I19" s="13"/>
      <c r="J19" s="2"/>
      <c r="K19" s="2"/>
    </row>
    <row r="20" spans="1:11" ht="18">
      <c r="A20" s="62"/>
      <c r="B20" s="185" t="s">
        <v>18</v>
      </c>
      <c r="C20" s="186"/>
      <c r="D20" s="180">
        <f>D18+D19</f>
        <v>6.1000000000000005</v>
      </c>
      <c r="E20" s="180">
        <f>E18+E19</f>
        <v>5.5</v>
      </c>
      <c r="F20" s="180">
        <f>F18+F19</f>
        <v>62.6</v>
      </c>
      <c r="G20" s="180">
        <f>G18+G19</f>
        <v>321</v>
      </c>
      <c r="H20" s="179"/>
      <c r="I20" s="13"/>
      <c r="J20" s="2"/>
      <c r="K20" s="2"/>
    </row>
    <row r="21" spans="1:11" ht="18.75" thickBot="1">
      <c r="A21" s="43"/>
      <c r="B21" s="44"/>
      <c r="C21" s="45" t="s">
        <v>22</v>
      </c>
      <c r="D21" s="46">
        <f>SUM(D10+D16+D20)</f>
        <v>34.35</v>
      </c>
      <c r="E21" s="46">
        <f>SUM(E10+E16+E20)</f>
        <v>34.93</v>
      </c>
      <c r="F21" s="46">
        <f>SUM(F10+F16+F20)</f>
        <v>193.70999999999998</v>
      </c>
      <c r="G21" s="46">
        <f>SUM(G10+G16+G20)</f>
        <v>1224.06</v>
      </c>
      <c r="H21" s="47"/>
      <c r="I21" s="13"/>
      <c r="J21" s="2"/>
      <c r="K21" s="2"/>
    </row>
    <row r="22" spans="1:11" ht="18">
      <c r="A22" s="2"/>
      <c r="B22" s="287" t="s">
        <v>23</v>
      </c>
      <c r="C22" s="287"/>
      <c r="D22" s="287"/>
      <c r="E22" s="287"/>
      <c r="F22" s="287"/>
      <c r="G22" s="287"/>
      <c r="H22" s="287"/>
      <c r="I22" s="2"/>
      <c r="J22" s="2"/>
      <c r="K22" s="2"/>
    </row>
    <row r="23" spans="1:11" ht="18">
      <c r="A23" s="2"/>
      <c r="B23" s="288" t="s">
        <v>24</v>
      </c>
      <c r="C23" s="288"/>
      <c r="D23" s="48"/>
      <c r="E23" s="48"/>
      <c r="F23" s="48"/>
      <c r="G23" s="48"/>
      <c r="H23" s="49"/>
      <c r="I23" s="2"/>
      <c r="J23" s="2"/>
      <c r="K23" s="2"/>
    </row>
    <row r="24" spans="1:11" ht="18">
      <c r="A24" s="25">
        <v>451</v>
      </c>
      <c r="B24" s="289" t="s">
        <v>30</v>
      </c>
      <c r="C24" s="289"/>
      <c r="D24" s="33">
        <v>7.95</v>
      </c>
      <c r="E24" s="33">
        <v>7.2</v>
      </c>
      <c r="F24" s="33">
        <v>8</v>
      </c>
      <c r="G24" s="33">
        <v>130</v>
      </c>
      <c r="H24" s="63">
        <v>50</v>
      </c>
      <c r="I24" s="2"/>
      <c r="J24" s="2"/>
      <c r="K24" s="2"/>
    </row>
    <row r="25" spans="1:11" ht="18">
      <c r="A25" s="25">
        <v>297</v>
      </c>
      <c r="B25" s="256" t="s">
        <v>139</v>
      </c>
      <c r="C25" s="256"/>
      <c r="D25" s="54">
        <v>5.8</v>
      </c>
      <c r="E25" s="52">
        <v>5.2</v>
      </c>
      <c r="F25" s="52">
        <v>28.4</v>
      </c>
      <c r="G25" s="53">
        <v>186</v>
      </c>
      <c r="H25" s="29">
        <v>100</v>
      </c>
      <c r="I25" s="2"/>
      <c r="J25" s="2"/>
      <c r="K25" s="2"/>
    </row>
    <row r="26" spans="1:11" ht="18">
      <c r="A26" s="25">
        <v>587</v>
      </c>
      <c r="B26" s="252" t="s">
        <v>31</v>
      </c>
      <c r="C26" s="252"/>
      <c r="D26" s="33">
        <v>1.3</v>
      </c>
      <c r="E26" s="33">
        <v>2.4</v>
      </c>
      <c r="F26" s="33">
        <v>4.2</v>
      </c>
      <c r="G26" s="33">
        <v>44</v>
      </c>
      <c r="H26" s="63">
        <v>50</v>
      </c>
      <c r="I26" s="2"/>
      <c r="J26" s="2"/>
      <c r="K26" s="2"/>
    </row>
    <row r="27" spans="1:11" ht="18">
      <c r="A27" s="25"/>
      <c r="B27" s="241" t="s">
        <v>141</v>
      </c>
      <c r="C27" s="241"/>
      <c r="D27" s="114">
        <v>2.2</v>
      </c>
      <c r="E27" s="115">
        <v>0.23</v>
      </c>
      <c r="F27" s="115">
        <v>14.09</v>
      </c>
      <c r="G27" s="116">
        <v>69</v>
      </c>
      <c r="H27" s="29">
        <v>29</v>
      </c>
      <c r="I27" s="2"/>
      <c r="J27" s="2"/>
      <c r="K27" s="2"/>
    </row>
    <row r="28" spans="1:11" ht="20.25" customHeight="1">
      <c r="A28" s="25"/>
      <c r="B28" s="264" t="s">
        <v>33</v>
      </c>
      <c r="C28" s="265"/>
      <c r="D28" s="27">
        <v>5.34</v>
      </c>
      <c r="E28" s="27">
        <v>6.48</v>
      </c>
      <c r="F28" s="27">
        <v>18.18</v>
      </c>
      <c r="G28" s="27">
        <v>134.1</v>
      </c>
      <c r="H28" s="29">
        <v>30</v>
      </c>
      <c r="I28" s="2"/>
      <c r="J28" s="2"/>
      <c r="K28" s="2"/>
    </row>
    <row r="29" spans="1:11" ht="18">
      <c r="A29" s="25">
        <v>685</v>
      </c>
      <c r="B29" s="245" t="s">
        <v>20</v>
      </c>
      <c r="C29" s="251"/>
      <c r="D29" s="33">
        <v>0.2</v>
      </c>
      <c r="E29" s="33">
        <v>0</v>
      </c>
      <c r="F29" s="33">
        <v>15</v>
      </c>
      <c r="G29" s="33">
        <v>58</v>
      </c>
      <c r="H29" s="29" t="s">
        <v>21</v>
      </c>
      <c r="I29" s="2"/>
      <c r="J29" s="2"/>
      <c r="K29" s="2"/>
    </row>
    <row r="30" spans="1:11" ht="18">
      <c r="A30" s="2"/>
      <c r="B30" s="187" t="s">
        <v>18</v>
      </c>
      <c r="C30" s="239"/>
      <c r="D30" s="33">
        <f>SUM(D24:D29)</f>
        <v>22.79</v>
      </c>
      <c r="E30" s="33">
        <f>SUM(E24:E29)</f>
        <v>21.51</v>
      </c>
      <c r="F30" s="33">
        <f>SUM(F24:F29)</f>
        <v>87.87</v>
      </c>
      <c r="G30" s="33">
        <f>SUM(G24:G29)</f>
        <v>621.1</v>
      </c>
      <c r="H30" s="33"/>
      <c r="I30" s="2"/>
      <c r="J30" s="2"/>
      <c r="K30" s="2"/>
    </row>
    <row r="31" spans="1:11" ht="18">
      <c r="A31" s="14">
        <v>132</v>
      </c>
      <c r="B31" s="286" t="s">
        <v>217</v>
      </c>
      <c r="C31" s="286"/>
      <c r="D31" s="176">
        <v>3</v>
      </c>
      <c r="E31" s="176">
        <v>4.5</v>
      </c>
      <c r="F31" s="176">
        <v>20.1</v>
      </c>
      <c r="G31" s="176">
        <v>135</v>
      </c>
      <c r="H31" s="67">
        <v>250</v>
      </c>
      <c r="I31" s="2"/>
      <c r="J31" s="2"/>
      <c r="K31" s="2"/>
    </row>
    <row r="32" spans="1:11" ht="19.5">
      <c r="A32" s="25"/>
      <c r="B32" s="240" t="s">
        <v>237</v>
      </c>
      <c r="C32" s="240"/>
      <c r="D32" s="220">
        <v>6.37</v>
      </c>
      <c r="E32" s="220">
        <v>8.33</v>
      </c>
      <c r="F32" s="220">
        <v>29.32</v>
      </c>
      <c r="G32" s="220">
        <v>217</v>
      </c>
      <c r="H32" s="29" t="s">
        <v>17</v>
      </c>
      <c r="I32" s="2"/>
      <c r="J32" s="2"/>
      <c r="K32" s="2"/>
    </row>
    <row r="33" spans="1:11" ht="18">
      <c r="A33" s="25">
        <v>685</v>
      </c>
      <c r="B33" s="244" t="s">
        <v>20</v>
      </c>
      <c r="C33" s="244"/>
      <c r="D33" s="33">
        <v>0.2</v>
      </c>
      <c r="E33" s="33">
        <v>0</v>
      </c>
      <c r="F33" s="33">
        <v>15</v>
      </c>
      <c r="G33" s="33">
        <v>58</v>
      </c>
      <c r="H33" s="29" t="s">
        <v>21</v>
      </c>
      <c r="I33" s="2"/>
      <c r="J33" s="2"/>
      <c r="K33" s="2"/>
    </row>
    <row r="34" spans="1:11" ht="18">
      <c r="A34" s="25"/>
      <c r="B34" s="244" t="s">
        <v>143</v>
      </c>
      <c r="C34" s="244"/>
      <c r="D34" s="114">
        <v>1.36</v>
      </c>
      <c r="E34" s="115">
        <v>0.2</v>
      </c>
      <c r="F34" s="115">
        <v>14.44</v>
      </c>
      <c r="G34" s="116">
        <v>62.06</v>
      </c>
      <c r="H34" s="29">
        <v>29</v>
      </c>
      <c r="I34" s="2"/>
      <c r="J34" s="2"/>
      <c r="K34" s="2"/>
    </row>
    <row r="35" spans="1:11" ht="18">
      <c r="A35" s="14"/>
      <c r="B35" s="285" t="s">
        <v>18</v>
      </c>
      <c r="C35" s="285"/>
      <c r="D35" s="60">
        <f>SUM(D31:D34)</f>
        <v>10.93</v>
      </c>
      <c r="E35" s="60">
        <f>SUM(E31:E34)</f>
        <v>13.03</v>
      </c>
      <c r="F35" s="60">
        <f>SUM(F31:F34)</f>
        <v>78.86</v>
      </c>
      <c r="G35" s="60">
        <f>SUM(G31:G34)</f>
        <v>472.06</v>
      </c>
      <c r="H35" s="61"/>
      <c r="I35" s="2"/>
      <c r="J35" s="2"/>
      <c r="K35" s="2"/>
    </row>
    <row r="36" spans="1:11" ht="18">
      <c r="A36" s="62"/>
      <c r="B36" s="177"/>
      <c r="C36" s="41" t="s">
        <v>219</v>
      </c>
      <c r="D36" s="178"/>
      <c r="E36" s="178"/>
      <c r="F36" s="178"/>
      <c r="G36" s="178"/>
      <c r="H36" s="179"/>
      <c r="I36" s="2"/>
      <c r="J36" s="2"/>
      <c r="K36" s="2"/>
    </row>
    <row r="37" spans="1:11" ht="18">
      <c r="A37" s="25">
        <v>685</v>
      </c>
      <c r="B37" s="245" t="s">
        <v>20</v>
      </c>
      <c r="C37" s="251"/>
      <c r="D37" s="33">
        <v>0.2</v>
      </c>
      <c r="E37" s="33">
        <v>0</v>
      </c>
      <c r="F37" s="33">
        <v>15</v>
      </c>
      <c r="G37" s="33">
        <v>58</v>
      </c>
      <c r="H37" s="29" t="s">
        <v>21</v>
      </c>
      <c r="I37" s="2"/>
      <c r="J37" s="2"/>
      <c r="K37" s="2"/>
    </row>
    <row r="38" spans="1:11" ht="18">
      <c r="A38" s="25"/>
      <c r="B38" s="175" t="s">
        <v>170</v>
      </c>
      <c r="C38" s="33"/>
      <c r="D38" s="32">
        <v>8.2</v>
      </c>
      <c r="E38" s="32">
        <v>0.8</v>
      </c>
      <c r="F38" s="32">
        <v>56.7</v>
      </c>
      <c r="G38" s="32">
        <v>267</v>
      </c>
      <c r="H38" s="181" t="s">
        <v>17</v>
      </c>
      <c r="I38" s="13"/>
      <c r="J38" s="2"/>
      <c r="K38" s="2"/>
    </row>
    <row r="39" spans="1:11" ht="18">
      <c r="A39" s="62"/>
      <c r="B39" s="185" t="s">
        <v>18</v>
      </c>
      <c r="C39" s="186"/>
      <c r="D39" s="180">
        <f>D37+D38</f>
        <v>8.399999999999999</v>
      </c>
      <c r="E39" s="180">
        <f>E37+E38</f>
        <v>0.8</v>
      </c>
      <c r="F39" s="180">
        <f>F37+F38</f>
        <v>71.7</v>
      </c>
      <c r="G39" s="180">
        <f>G37+G38</f>
        <v>325</v>
      </c>
      <c r="H39" s="179"/>
      <c r="I39" s="13"/>
      <c r="J39" s="2"/>
      <c r="K39" s="2"/>
    </row>
    <row r="40" spans="1:11" ht="18.75" thickBot="1">
      <c r="A40" s="43"/>
      <c r="B40" s="44"/>
      <c r="C40" s="45" t="s">
        <v>22</v>
      </c>
      <c r="D40" s="46">
        <f>SUM(D29+D35+D39)</f>
        <v>19.529999999999998</v>
      </c>
      <c r="E40" s="46">
        <f>SUM(E29+E35+E39)</f>
        <v>13.83</v>
      </c>
      <c r="F40" s="46">
        <f>SUM(F29+F35+F39)</f>
        <v>165.56</v>
      </c>
      <c r="G40" s="46">
        <f>SUM(G29+G35+G39)</f>
        <v>855.06</v>
      </c>
      <c r="H40" s="47"/>
      <c r="I40" s="13"/>
      <c r="J40" s="2"/>
      <c r="K40" s="2"/>
    </row>
    <row r="41" spans="1:11" ht="18">
      <c r="A41" s="2"/>
      <c r="B41" s="56"/>
      <c r="C41" s="57" t="s">
        <v>29</v>
      </c>
      <c r="D41" s="56"/>
      <c r="E41" s="56"/>
      <c r="F41" s="56"/>
      <c r="G41" s="56"/>
      <c r="H41" s="56"/>
      <c r="I41" s="62"/>
      <c r="J41" s="2"/>
      <c r="K41" s="2"/>
    </row>
    <row r="42" spans="1:11" ht="18">
      <c r="A42" s="2"/>
      <c r="B42" s="56"/>
      <c r="C42" s="57" t="s">
        <v>12</v>
      </c>
      <c r="D42" s="56"/>
      <c r="E42" s="56"/>
      <c r="F42" s="56"/>
      <c r="G42" s="56"/>
      <c r="H42" s="56"/>
      <c r="I42" s="2"/>
      <c r="J42" s="2"/>
      <c r="K42" s="2"/>
    </row>
    <row r="43" spans="1:11" ht="18">
      <c r="A43" s="25">
        <v>437</v>
      </c>
      <c r="B43" s="284" t="s">
        <v>152</v>
      </c>
      <c r="C43" s="284"/>
      <c r="D43" s="33">
        <v>4.12</v>
      </c>
      <c r="E43" s="33">
        <v>2.82</v>
      </c>
      <c r="F43" s="33">
        <v>3.1</v>
      </c>
      <c r="G43" s="33">
        <v>55</v>
      </c>
      <c r="H43" s="29" t="s">
        <v>26</v>
      </c>
      <c r="I43" s="2"/>
      <c r="J43" s="2"/>
      <c r="K43" s="2"/>
    </row>
    <row r="44" spans="1:11" ht="18">
      <c r="A44" s="25">
        <v>520</v>
      </c>
      <c r="B44" s="232" t="s">
        <v>153</v>
      </c>
      <c r="C44" s="231"/>
      <c r="D44" s="33">
        <v>2.1</v>
      </c>
      <c r="E44" s="33">
        <v>5.5</v>
      </c>
      <c r="F44" s="33">
        <v>14.5</v>
      </c>
      <c r="G44" s="33">
        <v>126</v>
      </c>
      <c r="H44" s="29">
        <v>100</v>
      </c>
      <c r="I44" s="2"/>
      <c r="J44" s="2"/>
      <c r="K44" s="2"/>
    </row>
    <row r="45" spans="1:11" ht="18">
      <c r="A45" s="25"/>
      <c r="B45" s="241" t="s">
        <v>141</v>
      </c>
      <c r="C45" s="241"/>
      <c r="D45" s="114">
        <v>2.2</v>
      </c>
      <c r="E45" s="115">
        <v>0.23</v>
      </c>
      <c r="F45" s="115">
        <v>14.09</v>
      </c>
      <c r="G45" s="116">
        <v>69</v>
      </c>
      <c r="H45" s="29">
        <v>29</v>
      </c>
      <c r="I45" s="2"/>
      <c r="J45" s="2"/>
      <c r="K45" s="2"/>
    </row>
    <row r="46" spans="1:11" ht="18">
      <c r="A46" s="25"/>
      <c r="B46" s="231" t="s">
        <v>50</v>
      </c>
      <c r="C46" s="232"/>
      <c r="D46" s="69">
        <v>3.08</v>
      </c>
      <c r="E46" s="69">
        <v>6.64</v>
      </c>
      <c r="F46" s="69">
        <v>27.4</v>
      </c>
      <c r="G46" s="69">
        <v>182</v>
      </c>
      <c r="H46" s="29">
        <v>40</v>
      </c>
      <c r="I46" s="2"/>
      <c r="J46" s="2"/>
      <c r="K46" s="2"/>
    </row>
    <row r="47" spans="1:11" ht="18">
      <c r="A47" s="25">
        <v>631</v>
      </c>
      <c r="B47" s="241" t="s">
        <v>56</v>
      </c>
      <c r="C47" s="241"/>
      <c r="D47" s="33">
        <v>0.2</v>
      </c>
      <c r="E47" s="33">
        <v>0</v>
      </c>
      <c r="F47" s="33">
        <v>35.8</v>
      </c>
      <c r="G47" s="33">
        <v>142</v>
      </c>
      <c r="H47" s="29">
        <v>200</v>
      </c>
      <c r="I47" s="2"/>
      <c r="J47" s="2"/>
      <c r="K47" s="2"/>
    </row>
    <row r="48" spans="1:11" ht="18">
      <c r="A48" s="2"/>
      <c r="B48" s="187" t="s">
        <v>18</v>
      </c>
      <c r="C48" s="239"/>
      <c r="D48" s="33">
        <f>SUM(D43:D47)</f>
        <v>11.700000000000001</v>
      </c>
      <c r="E48" s="33">
        <f>SUM(E43:E47)</f>
        <v>15.190000000000001</v>
      </c>
      <c r="F48" s="33">
        <f>SUM(F43:F47)</f>
        <v>94.89</v>
      </c>
      <c r="G48" s="33">
        <f>SUM(G43:G47)</f>
        <v>574</v>
      </c>
      <c r="H48" s="33"/>
      <c r="I48" s="2"/>
      <c r="J48" s="2"/>
      <c r="K48" s="2"/>
    </row>
    <row r="49" spans="1:11" ht="18">
      <c r="A49" s="2"/>
      <c r="B49" s="56"/>
      <c r="C49" s="57" t="s">
        <v>19</v>
      </c>
      <c r="D49" s="56"/>
      <c r="E49" s="56"/>
      <c r="F49" s="56"/>
      <c r="G49" s="56"/>
      <c r="H49" s="56"/>
      <c r="I49" s="2"/>
      <c r="J49" s="2"/>
      <c r="K49" s="2"/>
    </row>
    <row r="50" spans="1:11" ht="18">
      <c r="A50" s="25">
        <v>124</v>
      </c>
      <c r="B50" s="254" t="s">
        <v>212</v>
      </c>
      <c r="C50" s="255"/>
      <c r="D50" s="33">
        <v>2</v>
      </c>
      <c r="E50" s="33">
        <v>4.3</v>
      </c>
      <c r="F50" s="33">
        <v>10</v>
      </c>
      <c r="G50" s="33">
        <v>88</v>
      </c>
      <c r="H50" s="29">
        <v>250</v>
      </c>
      <c r="I50" s="2"/>
      <c r="J50" s="2"/>
      <c r="K50" s="2"/>
    </row>
    <row r="51" spans="1:11" ht="18">
      <c r="A51" s="25">
        <v>413</v>
      </c>
      <c r="B51" s="240" t="s">
        <v>28</v>
      </c>
      <c r="C51" s="240"/>
      <c r="D51" s="32">
        <v>11.1</v>
      </c>
      <c r="E51" s="33">
        <v>23.9</v>
      </c>
      <c r="F51" s="33">
        <v>1.6</v>
      </c>
      <c r="G51" s="33">
        <v>266</v>
      </c>
      <c r="H51" s="29">
        <v>50</v>
      </c>
      <c r="I51" s="2"/>
      <c r="J51" s="2"/>
      <c r="K51" s="2"/>
    </row>
    <row r="52" spans="1:11" ht="18">
      <c r="A52" s="25"/>
      <c r="B52" s="244" t="s">
        <v>143</v>
      </c>
      <c r="C52" s="244"/>
      <c r="D52" s="114">
        <v>1.36</v>
      </c>
      <c r="E52" s="115">
        <v>0.2</v>
      </c>
      <c r="F52" s="115">
        <v>14.44</v>
      </c>
      <c r="G52" s="116">
        <v>62.06</v>
      </c>
      <c r="H52" s="29">
        <v>29</v>
      </c>
      <c r="I52" s="2"/>
      <c r="J52" s="2"/>
      <c r="K52" s="2"/>
    </row>
    <row r="53" spans="1:11" ht="18">
      <c r="A53" s="25"/>
      <c r="B53" s="241" t="s">
        <v>141</v>
      </c>
      <c r="C53" s="241"/>
      <c r="D53" s="114">
        <v>2.2</v>
      </c>
      <c r="E53" s="115">
        <v>0.23</v>
      </c>
      <c r="F53" s="115">
        <v>14.09</v>
      </c>
      <c r="G53" s="116">
        <v>69</v>
      </c>
      <c r="H53" s="29">
        <v>29</v>
      </c>
      <c r="I53" s="2"/>
      <c r="J53" s="2"/>
      <c r="K53" s="2"/>
    </row>
    <row r="54" spans="1:11" ht="18">
      <c r="A54" s="25">
        <v>685</v>
      </c>
      <c r="B54" s="245" t="s">
        <v>20</v>
      </c>
      <c r="C54" s="251"/>
      <c r="D54" s="33">
        <v>0.2</v>
      </c>
      <c r="E54" s="33">
        <v>0</v>
      </c>
      <c r="F54" s="33">
        <v>15</v>
      </c>
      <c r="G54" s="33">
        <v>58</v>
      </c>
      <c r="H54" s="29" t="s">
        <v>21</v>
      </c>
      <c r="I54" s="2"/>
      <c r="J54" s="2"/>
      <c r="K54" s="2"/>
    </row>
    <row r="55" spans="1:11" ht="19.5" customHeight="1">
      <c r="A55" s="25"/>
      <c r="B55" s="278" t="s">
        <v>18</v>
      </c>
      <c r="C55" s="279"/>
      <c r="D55" s="33">
        <f>SUM(D50:D54)</f>
        <v>16.86</v>
      </c>
      <c r="E55" s="33">
        <f>SUM(E50:E54)</f>
        <v>28.63</v>
      </c>
      <c r="F55" s="33">
        <f>SUM(F50:F54)</f>
        <v>55.129999999999995</v>
      </c>
      <c r="G55" s="33">
        <f>SUM(G50:G54)</f>
        <v>543.06</v>
      </c>
      <c r="H55" s="56"/>
      <c r="I55" s="2"/>
      <c r="J55" s="2"/>
      <c r="K55" s="2"/>
    </row>
    <row r="56" spans="1:11" ht="18">
      <c r="A56" s="62"/>
      <c r="B56" s="177"/>
      <c r="C56" s="41" t="s">
        <v>219</v>
      </c>
      <c r="D56" s="178"/>
      <c r="E56" s="178"/>
      <c r="F56" s="178"/>
      <c r="G56" s="178"/>
      <c r="H56" s="179"/>
      <c r="I56" s="2"/>
      <c r="J56" s="2"/>
      <c r="K56" s="2"/>
    </row>
    <row r="57" spans="1:11" ht="18">
      <c r="A57" s="25">
        <v>685</v>
      </c>
      <c r="B57" s="245" t="s">
        <v>20</v>
      </c>
      <c r="C57" s="251"/>
      <c r="D57" s="33">
        <v>0.2</v>
      </c>
      <c r="E57" s="33">
        <v>0</v>
      </c>
      <c r="F57" s="33">
        <v>15</v>
      </c>
      <c r="G57" s="33">
        <v>58</v>
      </c>
      <c r="H57" s="29" t="s">
        <v>21</v>
      </c>
      <c r="I57" s="2"/>
      <c r="J57" s="2"/>
      <c r="K57" s="2"/>
    </row>
    <row r="58" spans="1:11" ht="18">
      <c r="A58" s="25"/>
      <c r="B58" s="175" t="s">
        <v>221</v>
      </c>
      <c r="C58" s="33"/>
      <c r="D58" s="32">
        <v>5.6</v>
      </c>
      <c r="E58" s="32">
        <v>21.8</v>
      </c>
      <c r="F58" s="32">
        <v>67.5</v>
      </c>
      <c r="G58" s="32">
        <v>489</v>
      </c>
      <c r="H58" s="181" t="s">
        <v>17</v>
      </c>
      <c r="I58" s="13"/>
      <c r="J58" s="2"/>
      <c r="K58" s="2"/>
    </row>
    <row r="59" spans="1:11" ht="18">
      <c r="A59" s="62"/>
      <c r="B59" s="185" t="s">
        <v>18</v>
      </c>
      <c r="C59" s="186"/>
      <c r="D59" s="180">
        <f>D57+D58</f>
        <v>5.8</v>
      </c>
      <c r="E59" s="180">
        <f>E57+E58</f>
        <v>21.8</v>
      </c>
      <c r="F59" s="180">
        <f>F57+F58</f>
        <v>82.5</v>
      </c>
      <c r="G59" s="180">
        <f>G57+G58</f>
        <v>547</v>
      </c>
      <c r="H59" s="179"/>
      <c r="I59" s="13"/>
      <c r="J59" s="2"/>
      <c r="K59" s="2"/>
    </row>
    <row r="60" spans="1:11" ht="18.75" thickBot="1">
      <c r="A60" s="43"/>
      <c r="B60" s="44"/>
      <c r="C60" s="45" t="s">
        <v>22</v>
      </c>
      <c r="D60" s="46">
        <f>SUM(D48+D55+D59)</f>
        <v>34.36</v>
      </c>
      <c r="E60" s="46">
        <f>SUM(E48+E55+E59)</f>
        <v>65.62</v>
      </c>
      <c r="F60" s="46">
        <f>SUM(F48+F55+F59)</f>
        <v>232.51999999999998</v>
      </c>
      <c r="G60" s="46">
        <f>SUM(G48+G55+G59)</f>
        <v>1664.06</v>
      </c>
      <c r="H60" s="47"/>
      <c r="I60" s="13"/>
      <c r="J60" s="2"/>
      <c r="K60" s="2"/>
    </row>
    <row r="61" spans="1:11" ht="18">
      <c r="A61" s="2"/>
      <c r="B61" s="56"/>
      <c r="C61" s="57" t="s">
        <v>34</v>
      </c>
      <c r="D61" s="56"/>
      <c r="E61" s="56"/>
      <c r="F61" s="56"/>
      <c r="G61" s="56"/>
      <c r="H61" s="56"/>
      <c r="I61" s="2"/>
      <c r="J61" s="2"/>
      <c r="K61" s="2"/>
    </row>
    <row r="62" spans="1:11" ht="18">
      <c r="A62" s="2"/>
      <c r="B62" s="56"/>
      <c r="C62" s="57" t="s">
        <v>12</v>
      </c>
      <c r="D62" s="56"/>
      <c r="E62" s="56"/>
      <c r="F62" s="56"/>
      <c r="G62" s="56"/>
      <c r="H62" s="56"/>
      <c r="I62" s="2"/>
      <c r="J62" s="2"/>
      <c r="K62" s="2"/>
    </row>
    <row r="63" spans="1:11" ht="18">
      <c r="A63" s="25">
        <v>377</v>
      </c>
      <c r="B63" s="254" t="s">
        <v>215</v>
      </c>
      <c r="C63" s="255"/>
      <c r="D63" s="33">
        <v>7.84</v>
      </c>
      <c r="E63" s="33">
        <v>2.72</v>
      </c>
      <c r="F63" s="33">
        <v>1.68</v>
      </c>
      <c r="G63" s="33">
        <v>64</v>
      </c>
      <c r="H63" s="29">
        <v>40</v>
      </c>
      <c r="I63" s="2"/>
      <c r="J63" s="2"/>
      <c r="K63" s="2"/>
    </row>
    <row r="64" spans="1:11" ht="19.5" customHeight="1">
      <c r="A64" s="25">
        <v>224</v>
      </c>
      <c r="B64" s="231" t="s">
        <v>35</v>
      </c>
      <c r="C64" s="232"/>
      <c r="D64" s="33">
        <v>2.875</v>
      </c>
      <c r="E64" s="33">
        <v>6.375</v>
      </c>
      <c r="F64" s="33">
        <v>13.375</v>
      </c>
      <c r="G64" s="33">
        <v>121.25</v>
      </c>
      <c r="H64" s="29">
        <v>125</v>
      </c>
      <c r="I64" s="2"/>
      <c r="J64" s="2"/>
      <c r="K64" s="2"/>
    </row>
    <row r="65" spans="1:11" ht="18">
      <c r="A65" s="25">
        <v>685</v>
      </c>
      <c r="B65" s="245" t="s">
        <v>20</v>
      </c>
      <c r="C65" s="251"/>
      <c r="D65" s="33">
        <v>0.2</v>
      </c>
      <c r="E65" s="33">
        <v>0</v>
      </c>
      <c r="F65" s="33">
        <v>15</v>
      </c>
      <c r="G65" s="33">
        <v>57</v>
      </c>
      <c r="H65" s="29" t="s">
        <v>21</v>
      </c>
      <c r="I65" s="2"/>
      <c r="J65" s="2"/>
      <c r="K65" s="2"/>
    </row>
    <row r="66" spans="1:11" ht="18">
      <c r="A66" s="25"/>
      <c r="B66" s="241" t="s">
        <v>141</v>
      </c>
      <c r="C66" s="241"/>
      <c r="D66" s="30">
        <v>2.2</v>
      </c>
      <c r="E66" s="27">
        <v>0.23</v>
      </c>
      <c r="F66" s="27">
        <v>14.09</v>
      </c>
      <c r="G66" s="28">
        <v>69</v>
      </c>
      <c r="H66" s="29">
        <v>29</v>
      </c>
      <c r="I66" s="2"/>
      <c r="J66" s="2"/>
      <c r="K66" s="2"/>
    </row>
    <row r="67" spans="1:11" ht="18">
      <c r="A67" s="25"/>
      <c r="B67" s="282" t="s">
        <v>155</v>
      </c>
      <c r="C67" s="283"/>
      <c r="D67" s="64">
        <v>1.89</v>
      </c>
      <c r="E67" s="64">
        <v>10.35</v>
      </c>
      <c r="F67" s="64">
        <v>15.45</v>
      </c>
      <c r="G67" s="64">
        <v>162.6</v>
      </c>
      <c r="H67" s="29">
        <v>30</v>
      </c>
      <c r="I67" s="2"/>
      <c r="J67" s="2"/>
      <c r="K67" s="2"/>
    </row>
    <row r="68" spans="1:11" ht="18">
      <c r="A68" s="14"/>
      <c r="B68" s="280" t="s">
        <v>18</v>
      </c>
      <c r="C68" s="281"/>
      <c r="D68" s="60">
        <f>SUM(D63:D67)</f>
        <v>15.004999999999999</v>
      </c>
      <c r="E68" s="60">
        <f>SUM(E63:E67)</f>
        <v>19.675</v>
      </c>
      <c r="F68" s="60">
        <f>SUM(F63:F67)</f>
        <v>59.595</v>
      </c>
      <c r="G68" s="60">
        <f>SUM(G63:G67)</f>
        <v>473.85</v>
      </c>
      <c r="H68" s="60"/>
      <c r="I68" s="2"/>
      <c r="J68" s="2"/>
      <c r="K68" s="2"/>
    </row>
    <row r="69" spans="1:11" ht="18">
      <c r="A69" s="2"/>
      <c r="B69" s="56"/>
      <c r="C69" s="57" t="s">
        <v>19</v>
      </c>
      <c r="D69" s="56"/>
      <c r="E69" s="56"/>
      <c r="F69" s="56"/>
      <c r="G69" s="56"/>
      <c r="H69" s="56"/>
      <c r="I69" s="2"/>
      <c r="J69" s="2"/>
      <c r="K69" s="2"/>
    </row>
    <row r="70" spans="1:11" ht="18">
      <c r="A70" s="25">
        <v>138</v>
      </c>
      <c r="B70" s="251" t="s">
        <v>224</v>
      </c>
      <c r="C70" s="244"/>
      <c r="D70" s="50">
        <v>2.5</v>
      </c>
      <c r="E70" s="69">
        <v>3</v>
      </c>
      <c r="F70" s="33">
        <v>18.3</v>
      </c>
      <c r="G70" s="33">
        <v>113</v>
      </c>
      <c r="H70" s="70">
        <v>250</v>
      </c>
      <c r="I70" s="2"/>
      <c r="J70" s="2"/>
      <c r="K70" s="2"/>
    </row>
    <row r="71" spans="1:11" ht="18">
      <c r="A71" s="25"/>
      <c r="B71" s="271" t="s">
        <v>146</v>
      </c>
      <c r="C71" s="246"/>
      <c r="D71" s="36">
        <v>6.9</v>
      </c>
      <c r="E71" s="27">
        <v>8.7</v>
      </c>
      <c r="F71" s="27">
        <v>0</v>
      </c>
      <c r="G71" s="27">
        <v>108.6</v>
      </c>
      <c r="H71" s="37">
        <v>30</v>
      </c>
      <c r="I71" s="2"/>
      <c r="J71" s="2"/>
      <c r="K71" s="2"/>
    </row>
    <row r="72" spans="1:11" ht="18">
      <c r="A72" s="25">
        <v>693</v>
      </c>
      <c r="B72" s="246" t="s">
        <v>144</v>
      </c>
      <c r="C72" s="247"/>
      <c r="D72" s="33">
        <v>4.9</v>
      </c>
      <c r="E72" s="33">
        <v>5</v>
      </c>
      <c r="F72" s="33">
        <v>32.5</v>
      </c>
      <c r="G72" s="33">
        <v>190</v>
      </c>
      <c r="H72" s="29">
        <v>200</v>
      </c>
      <c r="I72" s="2"/>
      <c r="J72" s="2"/>
      <c r="K72" s="2"/>
    </row>
    <row r="73" spans="1:11" ht="18">
      <c r="A73" s="25"/>
      <c r="B73" s="241" t="s">
        <v>141</v>
      </c>
      <c r="C73" s="241"/>
      <c r="D73" s="30">
        <v>2.2</v>
      </c>
      <c r="E73" s="27">
        <v>0.23</v>
      </c>
      <c r="F73" s="27">
        <v>14.09</v>
      </c>
      <c r="G73" s="28">
        <v>69</v>
      </c>
      <c r="H73" s="29">
        <v>29</v>
      </c>
      <c r="I73" s="2"/>
      <c r="J73" s="2"/>
      <c r="K73" s="2"/>
    </row>
    <row r="74" spans="1:11" ht="18">
      <c r="A74" s="25"/>
      <c r="B74" s="244" t="s">
        <v>143</v>
      </c>
      <c r="C74" s="244"/>
      <c r="D74" s="114">
        <v>1.36</v>
      </c>
      <c r="E74" s="115">
        <v>0.2</v>
      </c>
      <c r="F74" s="115">
        <v>14.44</v>
      </c>
      <c r="G74" s="116">
        <v>62.06</v>
      </c>
      <c r="H74" s="29">
        <v>29</v>
      </c>
      <c r="I74" s="2"/>
      <c r="J74" s="2"/>
      <c r="K74" s="2"/>
    </row>
    <row r="75" spans="1:11" ht="18">
      <c r="A75" s="25"/>
      <c r="B75" s="278" t="s">
        <v>18</v>
      </c>
      <c r="C75" s="279"/>
      <c r="D75" s="33">
        <f>SUM(D70:D74)</f>
        <v>17.86</v>
      </c>
      <c r="E75" s="33">
        <f>SUM(E70:E74)</f>
        <v>17.13</v>
      </c>
      <c r="F75" s="33">
        <f>SUM(F70:F74)</f>
        <v>79.33</v>
      </c>
      <c r="G75" s="33">
        <f>SUM(G70:G74)</f>
        <v>542.6600000000001</v>
      </c>
      <c r="H75" s="33"/>
      <c r="I75" s="2"/>
      <c r="J75" s="2"/>
      <c r="K75" s="2"/>
    </row>
    <row r="76" spans="1:11" ht="18">
      <c r="A76" s="62"/>
      <c r="B76" s="177"/>
      <c r="C76" s="41" t="s">
        <v>219</v>
      </c>
      <c r="D76" s="178"/>
      <c r="E76" s="178"/>
      <c r="F76" s="178"/>
      <c r="G76" s="178"/>
      <c r="H76" s="179"/>
      <c r="I76" s="2"/>
      <c r="J76" s="2"/>
      <c r="K76" s="2"/>
    </row>
    <row r="77" spans="1:11" ht="18">
      <c r="A77" s="25">
        <v>685</v>
      </c>
      <c r="B77" s="245" t="s">
        <v>20</v>
      </c>
      <c r="C77" s="251"/>
      <c r="D77" s="33">
        <v>0.2</v>
      </c>
      <c r="E77" s="33">
        <v>0</v>
      </c>
      <c r="F77" s="33">
        <v>15</v>
      </c>
      <c r="G77" s="33">
        <v>58</v>
      </c>
      <c r="H77" s="29" t="s">
        <v>21</v>
      </c>
      <c r="I77" s="2"/>
      <c r="J77" s="2"/>
      <c r="K77" s="2"/>
    </row>
    <row r="78" spans="1:11" ht="18.75" thickBot="1">
      <c r="A78" s="58"/>
      <c r="B78" s="242" t="s">
        <v>36</v>
      </c>
      <c r="C78" s="243"/>
      <c r="D78" s="45">
        <v>3.24</v>
      </c>
      <c r="E78" s="45">
        <v>2.52</v>
      </c>
      <c r="F78" s="45">
        <v>44.94</v>
      </c>
      <c r="G78" s="45">
        <v>215</v>
      </c>
      <c r="H78" s="59">
        <v>60</v>
      </c>
      <c r="I78" s="2"/>
      <c r="J78" s="2"/>
      <c r="K78" s="2"/>
    </row>
    <row r="79" spans="1:11" ht="18">
      <c r="A79" s="62"/>
      <c r="B79" s="185" t="s">
        <v>18</v>
      </c>
      <c r="C79" s="186"/>
      <c r="D79" s="180">
        <f>D77+D78</f>
        <v>3.4400000000000004</v>
      </c>
      <c r="E79" s="180">
        <f>E77+E78</f>
        <v>2.52</v>
      </c>
      <c r="F79" s="180">
        <f>F77+F78</f>
        <v>59.94</v>
      </c>
      <c r="G79" s="180">
        <f>G77+G78</f>
        <v>273</v>
      </c>
      <c r="H79" s="179"/>
      <c r="I79" s="13"/>
      <c r="J79" s="2"/>
      <c r="K79" s="2"/>
    </row>
    <row r="80" spans="1:11" ht="18.75" thickBot="1">
      <c r="A80" s="43"/>
      <c r="B80" s="44"/>
      <c r="C80" s="45" t="s">
        <v>22</v>
      </c>
      <c r="D80" s="46">
        <f>SUM(D68+D75+D79)</f>
        <v>36.30499999999999</v>
      </c>
      <c r="E80" s="46">
        <f>SUM(E68+E75+E79)</f>
        <v>39.325</v>
      </c>
      <c r="F80" s="46">
        <f>SUM(F68+F75+F79)</f>
        <v>198.865</v>
      </c>
      <c r="G80" s="46">
        <f>SUM(G68+G75+G79)</f>
        <v>1289.5100000000002</v>
      </c>
      <c r="H80" s="47"/>
      <c r="I80" s="13"/>
      <c r="J80" s="2"/>
      <c r="K80" s="2"/>
    </row>
    <row r="81" spans="1:11" ht="18">
      <c r="A81" s="2"/>
      <c r="B81" s="56"/>
      <c r="C81" s="57" t="s">
        <v>38</v>
      </c>
      <c r="D81" s="56"/>
      <c r="E81" s="56"/>
      <c r="F81" s="56"/>
      <c r="G81" s="56"/>
      <c r="H81" s="56"/>
      <c r="I81" s="2"/>
      <c r="J81" s="2"/>
      <c r="K81" s="2"/>
    </row>
    <row r="82" spans="1:11" ht="18">
      <c r="A82" s="2"/>
      <c r="B82" s="56"/>
      <c r="C82" s="57" t="s">
        <v>12</v>
      </c>
      <c r="D82" s="56"/>
      <c r="E82" s="56"/>
      <c r="F82" s="56"/>
      <c r="G82" s="56"/>
      <c r="H82" s="56"/>
      <c r="I82" s="2"/>
      <c r="J82" s="2"/>
      <c r="K82" s="2"/>
    </row>
    <row r="83" spans="1:11" ht="20.25" customHeight="1">
      <c r="A83" s="25">
        <v>443</v>
      </c>
      <c r="B83" s="257" t="s">
        <v>58</v>
      </c>
      <c r="C83" s="277"/>
      <c r="D83" s="71">
        <v>10.8</v>
      </c>
      <c r="E83" s="27">
        <v>5.9</v>
      </c>
      <c r="F83" s="27">
        <v>18.9</v>
      </c>
      <c r="G83" s="28">
        <v>175</v>
      </c>
      <c r="H83" s="29" t="s">
        <v>59</v>
      </c>
      <c r="I83" s="2"/>
      <c r="J83" s="2"/>
      <c r="K83" s="2"/>
    </row>
    <row r="84" spans="1:11" ht="20.25" customHeight="1">
      <c r="A84" s="25"/>
      <c r="B84" s="241" t="s">
        <v>141</v>
      </c>
      <c r="C84" s="241"/>
      <c r="D84" s="30">
        <v>2.2</v>
      </c>
      <c r="E84" s="27">
        <v>0.23</v>
      </c>
      <c r="F84" s="27">
        <v>14.09</v>
      </c>
      <c r="G84" s="28">
        <v>69</v>
      </c>
      <c r="H84" s="29">
        <v>29</v>
      </c>
      <c r="I84" s="2"/>
      <c r="J84" s="2"/>
      <c r="K84" s="2"/>
    </row>
    <row r="85" spans="1:11" ht="18">
      <c r="A85" s="25"/>
      <c r="B85" s="251" t="s">
        <v>242</v>
      </c>
      <c r="C85" s="245"/>
      <c r="D85" s="32">
        <v>0.4</v>
      </c>
      <c r="E85" s="33">
        <v>0.1</v>
      </c>
      <c r="F85" s="33">
        <v>0.8</v>
      </c>
      <c r="G85" s="33">
        <v>6</v>
      </c>
      <c r="H85" s="29">
        <v>50</v>
      </c>
      <c r="I85" s="2"/>
      <c r="J85" s="2"/>
      <c r="K85" s="2"/>
    </row>
    <row r="86" spans="1:11" ht="18">
      <c r="A86" s="25">
        <v>685</v>
      </c>
      <c r="B86" s="241" t="s">
        <v>20</v>
      </c>
      <c r="C86" s="251"/>
      <c r="D86" s="33">
        <v>0.2</v>
      </c>
      <c r="E86" s="33">
        <v>0</v>
      </c>
      <c r="F86" s="33">
        <v>15</v>
      </c>
      <c r="G86" s="33">
        <v>58</v>
      </c>
      <c r="H86" s="29" t="s">
        <v>21</v>
      </c>
      <c r="I86" s="2"/>
      <c r="J86" s="2"/>
      <c r="K86" s="2"/>
    </row>
    <row r="87" spans="1:11" ht="18">
      <c r="A87" s="25"/>
      <c r="B87" s="275" t="s">
        <v>48</v>
      </c>
      <c r="C87" s="276"/>
      <c r="D87" s="64">
        <v>0.49</v>
      </c>
      <c r="E87" s="64">
        <v>0.04</v>
      </c>
      <c r="F87" s="64">
        <v>33.3</v>
      </c>
      <c r="G87" s="64">
        <v>135</v>
      </c>
      <c r="H87" s="29">
        <v>45</v>
      </c>
      <c r="I87" s="2"/>
      <c r="J87" s="2"/>
      <c r="K87" s="2"/>
    </row>
    <row r="88" spans="1:11" ht="18">
      <c r="A88" s="25"/>
      <c r="B88" s="248" t="s">
        <v>18</v>
      </c>
      <c r="C88" s="249"/>
      <c r="D88" s="33">
        <f>SUM(D83:D87)</f>
        <v>14.09</v>
      </c>
      <c r="E88" s="33">
        <f>SUM(E83:E87)</f>
        <v>6.2700000000000005</v>
      </c>
      <c r="F88" s="33">
        <f>SUM(F83:F87)</f>
        <v>82.08999999999999</v>
      </c>
      <c r="G88" s="33">
        <f>SUM(G83:G87)</f>
        <v>443</v>
      </c>
      <c r="H88" s="33"/>
      <c r="I88" s="2"/>
      <c r="J88" s="2"/>
      <c r="K88" s="2"/>
    </row>
    <row r="89" spans="1:11" ht="18">
      <c r="A89" s="2"/>
      <c r="B89" s="56"/>
      <c r="C89" s="57" t="s">
        <v>19</v>
      </c>
      <c r="D89" s="56"/>
      <c r="E89" s="56"/>
      <c r="F89" s="56"/>
      <c r="G89" s="56"/>
      <c r="H89" s="56"/>
      <c r="I89" s="2"/>
      <c r="J89" s="2"/>
      <c r="K89" s="2"/>
    </row>
    <row r="90" spans="1:11" ht="20.25" customHeight="1">
      <c r="A90" s="25">
        <v>160</v>
      </c>
      <c r="B90" s="251" t="s">
        <v>42</v>
      </c>
      <c r="C90" s="245"/>
      <c r="D90" s="53">
        <v>7</v>
      </c>
      <c r="E90" s="33">
        <v>7.9</v>
      </c>
      <c r="F90" s="33">
        <v>24.7</v>
      </c>
      <c r="G90" s="33">
        <v>141</v>
      </c>
      <c r="H90" s="29">
        <v>250</v>
      </c>
      <c r="I90" s="2"/>
      <c r="J90" s="2"/>
      <c r="K90" s="2"/>
    </row>
    <row r="91" spans="1:11" ht="18">
      <c r="A91" s="25"/>
      <c r="B91" s="246" t="s">
        <v>43</v>
      </c>
      <c r="C91" s="247"/>
      <c r="D91" s="33">
        <v>0.03</v>
      </c>
      <c r="E91" s="33">
        <v>7</v>
      </c>
      <c r="F91" s="33">
        <v>0.12</v>
      </c>
      <c r="G91" s="33">
        <v>63.5</v>
      </c>
      <c r="H91" s="29">
        <v>10</v>
      </c>
      <c r="I91" s="2"/>
      <c r="J91" s="2"/>
      <c r="K91" s="2"/>
    </row>
    <row r="92" spans="1:11" ht="18">
      <c r="A92" s="25">
        <v>692</v>
      </c>
      <c r="B92" s="271" t="s">
        <v>138</v>
      </c>
      <c r="C92" s="272"/>
      <c r="D92" s="30">
        <v>2.5</v>
      </c>
      <c r="E92" s="27">
        <v>3.6</v>
      </c>
      <c r="F92" s="27">
        <v>28.7</v>
      </c>
      <c r="G92" s="27">
        <v>152</v>
      </c>
      <c r="H92" s="35">
        <v>200</v>
      </c>
      <c r="I92" s="2"/>
      <c r="J92" s="2"/>
      <c r="K92" s="2"/>
    </row>
    <row r="93" spans="1:11" ht="18">
      <c r="A93" s="25"/>
      <c r="B93" s="231" t="s">
        <v>50</v>
      </c>
      <c r="C93" s="232"/>
      <c r="D93" s="69">
        <v>3.08</v>
      </c>
      <c r="E93" s="69">
        <v>6.64</v>
      </c>
      <c r="F93" s="69">
        <v>27.4</v>
      </c>
      <c r="G93" s="69">
        <v>182</v>
      </c>
      <c r="H93" s="29">
        <v>40</v>
      </c>
      <c r="I93" s="2"/>
      <c r="J93" s="2"/>
      <c r="K93" s="2"/>
    </row>
    <row r="94" spans="1:11" ht="18">
      <c r="A94" s="25"/>
      <c r="B94" s="244" t="s">
        <v>143</v>
      </c>
      <c r="C94" s="244"/>
      <c r="D94" s="114">
        <v>1.36</v>
      </c>
      <c r="E94" s="115">
        <v>0.2</v>
      </c>
      <c r="F94" s="115">
        <v>14.44</v>
      </c>
      <c r="G94" s="116">
        <v>62.06</v>
      </c>
      <c r="H94" s="29">
        <v>29</v>
      </c>
      <c r="I94" s="2"/>
      <c r="J94" s="2"/>
      <c r="K94" s="2"/>
    </row>
    <row r="95" spans="1:11" ht="18">
      <c r="A95" s="25"/>
      <c r="B95" s="248" t="s">
        <v>18</v>
      </c>
      <c r="C95" s="249"/>
      <c r="D95" s="53">
        <f>SUM(D90:D94)</f>
        <v>13.97</v>
      </c>
      <c r="E95" s="53">
        <f>SUM(E90:E94)</f>
        <v>25.34</v>
      </c>
      <c r="F95" s="53">
        <f>SUM(F90:F94)</f>
        <v>95.35999999999999</v>
      </c>
      <c r="G95" s="53">
        <f>SUM(G90:G94)</f>
        <v>600.56</v>
      </c>
      <c r="H95" s="33"/>
      <c r="I95" s="2"/>
      <c r="J95" s="2"/>
      <c r="K95" s="2"/>
    </row>
    <row r="96" spans="1:11" ht="18">
      <c r="A96" s="62"/>
      <c r="B96" s="177"/>
      <c r="C96" s="41" t="s">
        <v>219</v>
      </c>
      <c r="D96" s="178"/>
      <c r="E96" s="178"/>
      <c r="F96" s="178"/>
      <c r="G96" s="178"/>
      <c r="H96" s="179"/>
      <c r="I96" s="2"/>
      <c r="J96" s="2"/>
      <c r="K96" s="2"/>
    </row>
    <row r="97" spans="1:11" ht="18">
      <c r="A97" s="25">
        <v>685</v>
      </c>
      <c r="B97" s="245" t="s">
        <v>20</v>
      </c>
      <c r="C97" s="251"/>
      <c r="D97" s="33">
        <v>0.2</v>
      </c>
      <c r="E97" s="33">
        <v>0</v>
      </c>
      <c r="F97" s="33">
        <v>15</v>
      </c>
      <c r="G97" s="33">
        <v>58</v>
      </c>
      <c r="H97" s="29" t="s">
        <v>21</v>
      </c>
      <c r="I97" s="2"/>
      <c r="J97" s="2"/>
      <c r="K97" s="2"/>
    </row>
    <row r="98" spans="1:11" ht="18.75" thickBot="1">
      <c r="A98" s="58"/>
      <c r="B98" s="242" t="s">
        <v>36</v>
      </c>
      <c r="C98" s="243"/>
      <c r="D98" s="45">
        <v>3.24</v>
      </c>
      <c r="E98" s="45">
        <v>2.52</v>
      </c>
      <c r="F98" s="45">
        <v>44.94</v>
      </c>
      <c r="G98" s="45">
        <v>215</v>
      </c>
      <c r="H98" s="59">
        <v>60</v>
      </c>
      <c r="I98" s="2"/>
      <c r="J98" s="2"/>
      <c r="K98" s="2"/>
    </row>
    <row r="99" spans="1:11" ht="18">
      <c r="A99" s="62"/>
      <c r="B99" s="185" t="s">
        <v>18</v>
      </c>
      <c r="C99" s="186"/>
      <c r="D99" s="180">
        <f>D97+D98</f>
        <v>3.4400000000000004</v>
      </c>
      <c r="E99" s="180">
        <f>E97+E98</f>
        <v>2.52</v>
      </c>
      <c r="F99" s="180">
        <f>F97+F98</f>
        <v>59.94</v>
      </c>
      <c r="G99" s="180">
        <f>G97+G98</f>
        <v>273</v>
      </c>
      <c r="H99" s="179"/>
      <c r="I99" s="13"/>
      <c r="J99" s="2"/>
      <c r="K99" s="2"/>
    </row>
    <row r="100" spans="1:11" ht="18.75" thickBot="1">
      <c r="A100" s="43"/>
      <c r="B100" s="44"/>
      <c r="C100" s="45" t="s">
        <v>22</v>
      </c>
      <c r="D100" s="182">
        <f>SUM(D88+D95+D99)</f>
        <v>31.500000000000004</v>
      </c>
      <c r="E100" s="182">
        <f>SUM(E88+E95+E99)</f>
        <v>34.13</v>
      </c>
      <c r="F100" s="182">
        <f>SUM(F88+F95+F99)</f>
        <v>237.39</v>
      </c>
      <c r="G100" s="182">
        <f>SUM(G88+G95+G99)</f>
        <v>1316.56</v>
      </c>
      <c r="H100" s="47"/>
      <c r="I100" s="13"/>
      <c r="J100" s="2"/>
      <c r="K100" s="2"/>
    </row>
    <row r="101" spans="1:11" ht="18">
      <c r="A101" s="2"/>
      <c r="B101" s="56"/>
      <c r="C101" s="57" t="s">
        <v>44</v>
      </c>
      <c r="D101" s="56"/>
      <c r="E101" s="56"/>
      <c r="F101" s="56"/>
      <c r="G101" s="56"/>
      <c r="H101" s="56"/>
      <c r="I101" s="2"/>
      <c r="J101" s="2"/>
      <c r="K101" s="2"/>
    </row>
    <row r="102" spans="1:11" ht="18">
      <c r="A102" s="2"/>
      <c r="B102" s="56"/>
      <c r="C102" s="57" t="s">
        <v>12</v>
      </c>
      <c r="D102" s="56"/>
      <c r="E102" s="56"/>
      <c r="F102" s="56"/>
      <c r="G102" s="56"/>
      <c r="H102" s="56"/>
      <c r="I102" s="2"/>
      <c r="J102" s="2"/>
      <c r="K102" s="2"/>
    </row>
    <row r="103" spans="1:11" ht="18">
      <c r="A103" s="25">
        <v>303</v>
      </c>
      <c r="B103" s="273" t="s">
        <v>45</v>
      </c>
      <c r="C103" s="274"/>
      <c r="D103" s="33">
        <v>2.23</v>
      </c>
      <c r="E103" s="33">
        <v>10.4</v>
      </c>
      <c r="F103" s="33">
        <v>30.92</v>
      </c>
      <c r="G103" s="33">
        <v>247</v>
      </c>
      <c r="H103" s="29" t="s">
        <v>14</v>
      </c>
      <c r="I103" s="2"/>
      <c r="J103" s="2"/>
      <c r="K103" s="2"/>
    </row>
    <row r="104" spans="1:11" ht="18">
      <c r="A104" s="25">
        <v>692</v>
      </c>
      <c r="B104" s="271" t="s">
        <v>138</v>
      </c>
      <c r="C104" s="272"/>
      <c r="D104" s="30">
        <v>2.5</v>
      </c>
      <c r="E104" s="27">
        <v>3.6</v>
      </c>
      <c r="F104" s="27">
        <v>28.7</v>
      </c>
      <c r="G104" s="27">
        <v>152</v>
      </c>
      <c r="H104" s="35">
        <v>200</v>
      </c>
      <c r="I104" s="2"/>
      <c r="J104" s="2"/>
      <c r="K104" s="2"/>
    </row>
    <row r="105" spans="1:11" ht="20.25" customHeight="1">
      <c r="A105" s="25"/>
      <c r="B105" s="241" t="s">
        <v>141</v>
      </c>
      <c r="C105" s="241"/>
      <c r="D105" s="30">
        <v>2.2</v>
      </c>
      <c r="E105" s="27">
        <v>0.23</v>
      </c>
      <c r="F105" s="27">
        <v>14.09</v>
      </c>
      <c r="G105" s="28">
        <v>69</v>
      </c>
      <c r="H105" s="29">
        <v>29</v>
      </c>
      <c r="I105" s="2"/>
      <c r="J105" s="2"/>
      <c r="K105" s="2"/>
    </row>
    <row r="106" spans="1:11" ht="18">
      <c r="A106" s="25"/>
      <c r="B106" s="246" t="s">
        <v>147</v>
      </c>
      <c r="C106" s="253"/>
      <c r="D106" s="36">
        <v>6.9</v>
      </c>
      <c r="E106" s="27">
        <v>8.7</v>
      </c>
      <c r="F106" s="27">
        <v>0</v>
      </c>
      <c r="G106" s="27">
        <v>108.6</v>
      </c>
      <c r="H106" s="37">
        <v>30</v>
      </c>
      <c r="I106" s="2"/>
      <c r="J106" s="2"/>
      <c r="K106" s="2"/>
    </row>
    <row r="107" spans="1:11" ht="18">
      <c r="A107" s="25"/>
      <c r="B107" s="248" t="s">
        <v>18</v>
      </c>
      <c r="C107" s="249"/>
      <c r="D107" s="33">
        <f>SUM(D103:D106)</f>
        <v>13.830000000000002</v>
      </c>
      <c r="E107" s="33">
        <f>SUM(E103:E106)</f>
        <v>22.93</v>
      </c>
      <c r="F107" s="33">
        <f>SUM(F103:F106)</f>
        <v>73.71000000000001</v>
      </c>
      <c r="G107" s="33">
        <f>SUM(G103:G106)</f>
        <v>576.6</v>
      </c>
      <c r="H107" s="33"/>
      <c r="I107" s="2"/>
      <c r="J107" s="2"/>
      <c r="K107" s="2"/>
    </row>
    <row r="108" spans="1:11" ht="18.75" thickBot="1">
      <c r="A108" s="43"/>
      <c r="B108" s="65"/>
      <c r="C108" s="66" t="s">
        <v>19</v>
      </c>
      <c r="D108" s="65"/>
      <c r="E108" s="65"/>
      <c r="F108" s="65"/>
      <c r="G108" s="65"/>
      <c r="H108" s="65"/>
      <c r="I108" s="2"/>
      <c r="J108" s="2"/>
      <c r="K108" s="2"/>
    </row>
    <row r="109" spans="1:11" ht="18">
      <c r="A109" s="25">
        <v>138</v>
      </c>
      <c r="B109" s="240" t="s">
        <v>218</v>
      </c>
      <c r="C109" s="240"/>
      <c r="D109" s="50">
        <v>2.5</v>
      </c>
      <c r="E109" s="69">
        <v>3</v>
      </c>
      <c r="F109" s="69">
        <v>18.3</v>
      </c>
      <c r="G109" s="33">
        <v>113</v>
      </c>
      <c r="H109" s="70">
        <v>250</v>
      </c>
      <c r="I109" s="2"/>
      <c r="J109" s="2"/>
      <c r="K109" s="2"/>
    </row>
    <row r="110" spans="1:11" ht="18">
      <c r="A110" s="25">
        <v>340</v>
      </c>
      <c r="B110" s="252" t="s">
        <v>151</v>
      </c>
      <c r="C110" s="252"/>
      <c r="D110" s="32">
        <v>5.3</v>
      </c>
      <c r="E110" s="33">
        <v>8.85</v>
      </c>
      <c r="F110" s="33">
        <v>1.01</v>
      </c>
      <c r="G110" s="33">
        <v>105.47</v>
      </c>
      <c r="H110" s="29">
        <v>53</v>
      </c>
      <c r="I110" s="2"/>
      <c r="J110" s="2"/>
      <c r="K110" s="2"/>
    </row>
    <row r="111" spans="1:11" ht="18">
      <c r="A111" s="25">
        <v>685</v>
      </c>
      <c r="B111" s="245" t="s">
        <v>20</v>
      </c>
      <c r="C111" s="251"/>
      <c r="D111" s="33">
        <v>0.2</v>
      </c>
      <c r="E111" s="33">
        <v>0</v>
      </c>
      <c r="F111" s="33">
        <v>15</v>
      </c>
      <c r="G111" s="33">
        <v>58</v>
      </c>
      <c r="H111" s="29" t="s">
        <v>21</v>
      </c>
      <c r="I111" s="2"/>
      <c r="J111" s="2"/>
      <c r="K111" s="2"/>
    </row>
    <row r="112" spans="1:11" ht="20.25" customHeight="1">
      <c r="A112" s="25"/>
      <c r="B112" s="241" t="s">
        <v>141</v>
      </c>
      <c r="C112" s="241"/>
      <c r="D112" s="30">
        <v>2.2</v>
      </c>
      <c r="E112" s="27">
        <v>0.23</v>
      </c>
      <c r="F112" s="27">
        <v>14.09</v>
      </c>
      <c r="G112" s="28">
        <v>69</v>
      </c>
      <c r="H112" s="29">
        <v>29</v>
      </c>
      <c r="I112" s="2"/>
      <c r="J112" s="2"/>
      <c r="K112" s="2"/>
    </row>
    <row r="113" spans="1:11" ht="18">
      <c r="A113" s="25"/>
      <c r="B113" s="244" t="s">
        <v>143</v>
      </c>
      <c r="C113" s="244"/>
      <c r="D113" s="114">
        <v>1.36</v>
      </c>
      <c r="E113" s="115">
        <v>0.2</v>
      </c>
      <c r="F113" s="115">
        <v>14.44</v>
      </c>
      <c r="G113" s="116">
        <v>62.06</v>
      </c>
      <c r="H113" s="29">
        <v>29</v>
      </c>
      <c r="I113" s="2"/>
      <c r="J113" s="2"/>
      <c r="K113" s="2"/>
    </row>
    <row r="114" spans="1:11" ht="18">
      <c r="A114" s="14"/>
      <c r="B114" s="259" t="s">
        <v>18</v>
      </c>
      <c r="C114" s="260"/>
      <c r="D114" s="60">
        <f>SUM(D109:D113)</f>
        <v>11.559999999999999</v>
      </c>
      <c r="E114" s="60">
        <f>SUM(E109:E113)</f>
        <v>12.28</v>
      </c>
      <c r="F114" s="60">
        <f>SUM(F109:F113)</f>
        <v>62.84</v>
      </c>
      <c r="G114" s="60">
        <f>SUM(G109:G113)</f>
        <v>407.53000000000003</v>
      </c>
      <c r="H114" s="60"/>
      <c r="I114" s="2"/>
      <c r="J114" s="2"/>
      <c r="K114" s="2"/>
    </row>
    <row r="115" spans="1:11" ht="18">
      <c r="A115" s="62"/>
      <c r="B115" s="177"/>
      <c r="C115" s="41" t="s">
        <v>219</v>
      </c>
      <c r="D115" s="178"/>
      <c r="E115" s="178"/>
      <c r="F115" s="178"/>
      <c r="G115" s="178"/>
      <c r="H115" s="179"/>
      <c r="I115" s="2"/>
      <c r="J115" s="2"/>
      <c r="K115" s="2"/>
    </row>
    <row r="116" spans="1:11" ht="18">
      <c r="A116" s="25">
        <v>685</v>
      </c>
      <c r="B116" s="245" t="s">
        <v>20</v>
      </c>
      <c r="C116" s="251"/>
      <c r="D116" s="33">
        <v>0.2</v>
      </c>
      <c r="E116" s="33">
        <v>0</v>
      </c>
      <c r="F116" s="33">
        <v>15</v>
      </c>
      <c r="G116" s="33">
        <v>58</v>
      </c>
      <c r="H116" s="29" t="s">
        <v>21</v>
      </c>
      <c r="I116" s="2"/>
      <c r="J116" s="2"/>
      <c r="K116" s="2"/>
    </row>
    <row r="117" spans="1:11" ht="18">
      <c r="A117" s="25"/>
      <c r="B117" s="175" t="s">
        <v>220</v>
      </c>
      <c r="C117" s="33"/>
      <c r="D117" s="32">
        <v>5.9</v>
      </c>
      <c r="E117" s="32">
        <v>5.5</v>
      </c>
      <c r="F117" s="32">
        <v>47.6</v>
      </c>
      <c r="G117" s="32">
        <v>263</v>
      </c>
      <c r="H117" s="181" t="s">
        <v>17</v>
      </c>
      <c r="I117" s="13"/>
      <c r="J117" s="2"/>
      <c r="K117" s="2"/>
    </row>
    <row r="118" spans="1:11" ht="18">
      <c r="A118" s="62"/>
      <c r="B118" s="185" t="s">
        <v>18</v>
      </c>
      <c r="C118" s="186"/>
      <c r="D118" s="180">
        <f>D116+D117</f>
        <v>6.1000000000000005</v>
      </c>
      <c r="E118" s="180">
        <f>E116+E117</f>
        <v>5.5</v>
      </c>
      <c r="F118" s="180">
        <f>F116+F117</f>
        <v>62.6</v>
      </c>
      <c r="G118" s="180">
        <f>G116+G117</f>
        <v>321</v>
      </c>
      <c r="H118" s="179"/>
      <c r="I118" s="13"/>
      <c r="J118" s="2"/>
      <c r="K118" s="2"/>
    </row>
    <row r="119" spans="1:11" ht="18.75" thickBot="1">
      <c r="A119" s="43"/>
      <c r="B119" s="44"/>
      <c r="C119" s="45" t="s">
        <v>22</v>
      </c>
      <c r="D119" s="46">
        <f>SUM(D107+D114+D118)</f>
        <v>31.490000000000002</v>
      </c>
      <c r="E119" s="46">
        <f>SUM(E107+E114+E118)</f>
        <v>40.71</v>
      </c>
      <c r="F119" s="46">
        <f>SUM(F107+F114+F118)</f>
        <v>199.15</v>
      </c>
      <c r="G119" s="46">
        <f>SUM(G107+G114+G118)</f>
        <v>1305.13</v>
      </c>
      <c r="H119" s="47"/>
      <c r="I119" s="13"/>
      <c r="J119" s="2"/>
      <c r="K119" s="2"/>
    </row>
    <row r="120" spans="1:11" ht="18">
      <c r="A120" s="2"/>
      <c r="B120" s="56"/>
      <c r="C120" s="57" t="s">
        <v>47</v>
      </c>
      <c r="D120" s="56"/>
      <c r="E120" s="56"/>
      <c r="F120" s="56"/>
      <c r="G120" s="56"/>
      <c r="H120" s="56"/>
      <c r="I120" s="2"/>
      <c r="J120" s="2"/>
      <c r="K120" s="2"/>
    </row>
    <row r="121" spans="1:11" ht="14.25" customHeight="1">
      <c r="A121" s="2"/>
      <c r="B121" s="56"/>
      <c r="C121" s="57" t="s">
        <v>12</v>
      </c>
      <c r="D121" s="56"/>
      <c r="E121" s="56"/>
      <c r="F121" s="56"/>
      <c r="G121" s="56"/>
      <c r="H121" s="56"/>
      <c r="I121" s="2"/>
      <c r="J121" s="2"/>
      <c r="K121" s="2"/>
    </row>
    <row r="122" spans="1:11" ht="18">
      <c r="A122" s="25">
        <v>43</v>
      </c>
      <c r="B122" s="244" t="s">
        <v>223</v>
      </c>
      <c r="C122" s="244"/>
      <c r="D122" s="50">
        <v>1.4</v>
      </c>
      <c r="E122" s="33">
        <v>5.1</v>
      </c>
      <c r="F122" s="33">
        <v>8.9</v>
      </c>
      <c r="G122" s="33">
        <v>88</v>
      </c>
      <c r="H122" s="29">
        <v>100</v>
      </c>
      <c r="I122" s="2"/>
      <c r="J122" s="2"/>
      <c r="K122" s="2"/>
    </row>
    <row r="123" spans="1:11" ht="18">
      <c r="A123" s="25">
        <v>439</v>
      </c>
      <c r="B123" s="270" t="s">
        <v>25</v>
      </c>
      <c r="C123" s="270"/>
      <c r="D123" s="51">
        <v>7.075</v>
      </c>
      <c r="E123" s="52">
        <v>4.825</v>
      </c>
      <c r="F123" s="52">
        <v>3.225</v>
      </c>
      <c r="G123" s="53">
        <v>85.5</v>
      </c>
      <c r="H123" s="29" t="s">
        <v>26</v>
      </c>
      <c r="I123" s="2"/>
      <c r="J123" s="2"/>
      <c r="K123" s="2"/>
    </row>
    <row r="124" spans="1:11" ht="20.25" customHeight="1">
      <c r="A124" s="25">
        <v>332</v>
      </c>
      <c r="B124" s="252" t="s">
        <v>41</v>
      </c>
      <c r="C124" s="252"/>
      <c r="D124" s="33">
        <v>3.5</v>
      </c>
      <c r="E124" s="33">
        <v>4.1</v>
      </c>
      <c r="F124" s="33">
        <v>23.5</v>
      </c>
      <c r="G124" s="33">
        <v>147</v>
      </c>
      <c r="H124" s="63">
        <v>100</v>
      </c>
      <c r="I124" s="2"/>
      <c r="J124" s="2"/>
      <c r="K124" s="2"/>
    </row>
    <row r="125" spans="1:11" ht="18">
      <c r="A125" s="25">
        <v>685</v>
      </c>
      <c r="B125" s="244" t="s">
        <v>20</v>
      </c>
      <c r="C125" s="244"/>
      <c r="D125" s="33">
        <v>0.2</v>
      </c>
      <c r="E125" s="33">
        <v>0</v>
      </c>
      <c r="F125" s="33">
        <v>15</v>
      </c>
      <c r="G125" s="33">
        <v>58</v>
      </c>
      <c r="H125" s="29" t="s">
        <v>21</v>
      </c>
      <c r="I125" s="2"/>
      <c r="J125" s="2"/>
      <c r="K125" s="2"/>
    </row>
    <row r="126" spans="1:11" ht="18">
      <c r="A126" s="25"/>
      <c r="B126" s="244" t="s">
        <v>141</v>
      </c>
      <c r="C126" s="245"/>
      <c r="D126" s="30">
        <v>2.2</v>
      </c>
      <c r="E126" s="27">
        <v>0.23</v>
      </c>
      <c r="F126" s="27">
        <v>14.09</v>
      </c>
      <c r="G126" s="28">
        <v>69</v>
      </c>
      <c r="H126" s="55">
        <v>29</v>
      </c>
      <c r="I126" s="2"/>
      <c r="J126" s="2"/>
      <c r="K126" s="2"/>
    </row>
    <row r="127" spans="1:11" ht="18">
      <c r="A127" s="25"/>
      <c r="B127" s="247" t="s">
        <v>27</v>
      </c>
      <c r="C127" s="250"/>
      <c r="D127" s="32">
        <v>1.8</v>
      </c>
      <c r="E127" s="33">
        <v>0</v>
      </c>
      <c r="F127" s="33">
        <v>36.8</v>
      </c>
      <c r="G127" s="33">
        <v>76</v>
      </c>
      <c r="H127" s="29">
        <v>200</v>
      </c>
      <c r="I127" s="2"/>
      <c r="J127" s="2"/>
      <c r="K127" s="2"/>
    </row>
    <row r="128" spans="1:11" ht="18.75" customHeight="1">
      <c r="A128" s="2"/>
      <c r="B128" s="56"/>
      <c r="C128" s="57" t="s">
        <v>19</v>
      </c>
      <c r="D128" s="56"/>
      <c r="E128" s="56"/>
      <c r="F128" s="56"/>
      <c r="G128" s="56"/>
      <c r="H128" s="56"/>
      <c r="I128" s="2"/>
      <c r="J128" s="2"/>
      <c r="K128" s="2"/>
    </row>
    <row r="129" spans="1:11" ht="18">
      <c r="A129" s="25">
        <v>139</v>
      </c>
      <c r="B129" s="244" t="s">
        <v>213</v>
      </c>
      <c r="C129" s="244"/>
      <c r="D129" s="33">
        <v>6.2</v>
      </c>
      <c r="E129" s="33">
        <v>5.6</v>
      </c>
      <c r="F129" s="33">
        <v>22.3</v>
      </c>
      <c r="G129" s="33">
        <v>167</v>
      </c>
      <c r="H129" s="29">
        <v>250</v>
      </c>
      <c r="I129" s="2"/>
      <c r="J129" s="2"/>
      <c r="K129" s="2"/>
    </row>
    <row r="130" spans="1:11" ht="18">
      <c r="A130" s="25"/>
      <c r="B130" s="250" t="s">
        <v>49</v>
      </c>
      <c r="C130" s="250"/>
      <c r="D130" s="33">
        <v>0.3</v>
      </c>
      <c r="E130" s="33">
        <v>0</v>
      </c>
      <c r="F130" s="33">
        <v>16.1</v>
      </c>
      <c r="G130" s="33">
        <v>66</v>
      </c>
      <c r="H130" s="29">
        <v>200</v>
      </c>
      <c r="I130" s="2"/>
      <c r="J130" s="2"/>
      <c r="K130" s="2"/>
    </row>
    <row r="131" spans="1:11" ht="18">
      <c r="A131" s="25"/>
      <c r="B131" s="245" t="s">
        <v>233</v>
      </c>
      <c r="C131" s="251"/>
      <c r="D131" s="30">
        <v>2.3</v>
      </c>
      <c r="E131" s="27">
        <v>20.4</v>
      </c>
      <c r="F131" s="27">
        <v>53.2</v>
      </c>
      <c r="G131" s="27">
        <v>335</v>
      </c>
      <c r="H131" s="29" t="s">
        <v>17</v>
      </c>
      <c r="I131" s="2"/>
      <c r="J131" s="2"/>
      <c r="K131" s="2"/>
    </row>
    <row r="132" spans="1:11" ht="18">
      <c r="A132" s="25"/>
      <c r="B132" s="245" t="s">
        <v>142</v>
      </c>
      <c r="C132" s="251"/>
      <c r="D132" s="32">
        <v>2.73</v>
      </c>
      <c r="E132" s="33">
        <v>0.41</v>
      </c>
      <c r="F132" s="33">
        <v>28.88</v>
      </c>
      <c r="G132" s="33">
        <v>124.12</v>
      </c>
      <c r="H132" s="29">
        <v>58</v>
      </c>
      <c r="I132" s="2"/>
      <c r="J132" s="2"/>
      <c r="K132" s="2"/>
    </row>
    <row r="133" spans="1:11" ht="18">
      <c r="A133" s="25"/>
      <c r="B133" s="248" t="s">
        <v>18</v>
      </c>
      <c r="C133" s="249"/>
      <c r="D133" s="33">
        <f>SUM(D129:D132)</f>
        <v>11.530000000000001</v>
      </c>
      <c r="E133" s="33">
        <f>SUM(E129:E132)</f>
        <v>26.41</v>
      </c>
      <c r="F133" s="33">
        <f>SUM(F129:F132)</f>
        <v>120.48</v>
      </c>
      <c r="G133" s="33">
        <f>SUM(G129:G132)</f>
        <v>692.12</v>
      </c>
      <c r="H133" s="33"/>
      <c r="I133" s="2"/>
      <c r="J133" s="2"/>
      <c r="K133" s="2"/>
    </row>
    <row r="134" spans="1:11" ht="18">
      <c r="A134" s="62"/>
      <c r="B134" s="177"/>
      <c r="C134" s="41" t="s">
        <v>219</v>
      </c>
      <c r="D134" s="178"/>
      <c r="E134" s="178"/>
      <c r="F134" s="178"/>
      <c r="G134" s="178"/>
      <c r="H134" s="179"/>
      <c r="I134" s="2"/>
      <c r="J134" s="2"/>
      <c r="K134" s="2"/>
    </row>
    <row r="135" spans="1:11" ht="18">
      <c r="A135" s="25">
        <v>685</v>
      </c>
      <c r="B135" s="245" t="s">
        <v>20</v>
      </c>
      <c r="C135" s="251"/>
      <c r="D135" s="33">
        <v>0.2</v>
      </c>
      <c r="E135" s="33">
        <v>0</v>
      </c>
      <c r="F135" s="33">
        <v>15</v>
      </c>
      <c r="G135" s="33">
        <v>58</v>
      </c>
      <c r="H135" s="29" t="s">
        <v>21</v>
      </c>
      <c r="I135" s="2"/>
      <c r="J135" s="2"/>
      <c r="K135" s="2"/>
    </row>
    <row r="136" spans="1:11" ht="20.25" customHeight="1">
      <c r="A136" s="25"/>
      <c r="B136" s="264" t="s">
        <v>33</v>
      </c>
      <c r="C136" s="265"/>
      <c r="D136" s="27">
        <v>5.34</v>
      </c>
      <c r="E136" s="27">
        <v>6.48</v>
      </c>
      <c r="F136" s="27">
        <v>18.18</v>
      </c>
      <c r="G136" s="27">
        <v>134.1</v>
      </c>
      <c r="H136" s="29">
        <v>30</v>
      </c>
      <c r="I136" s="2"/>
      <c r="J136" s="2"/>
      <c r="K136" s="2"/>
    </row>
    <row r="137" spans="1:11" ht="18">
      <c r="A137" s="62"/>
      <c r="B137" s="185" t="s">
        <v>18</v>
      </c>
      <c r="C137" s="186"/>
      <c r="D137" s="180">
        <f>D135+D136</f>
        <v>5.54</v>
      </c>
      <c r="E137" s="180">
        <f>E135+E136</f>
        <v>6.48</v>
      </c>
      <c r="F137" s="180">
        <f>F135+F136</f>
        <v>33.18</v>
      </c>
      <c r="G137" s="180">
        <f>G135+G136</f>
        <v>192.1</v>
      </c>
      <c r="H137" s="179"/>
      <c r="I137" s="13"/>
      <c r="J137" s="2"/>
      <c r="K137" s="2"/>
    </row>
    <row r="138" spans="1:11" ht="18.75" thickBot="1">
      <c r="A138" s="43"/>
      <c r="B138" s="44"/>
      <c r="C138" s="45" t="s">
        <v>22</v>
      </c>
      <c r="D138" s="46">
        <f>SUM(D127+D133+D137)</f>
        <v>18.87</v>
      </c>
      <c r="E138" s="46">
        <f>SUM(E127+E133+E137)</f>
        <v>32.89</v>
      </c>
      <c r="F138" s="46">
        <f>SUM(F127+F133+F137)</f>
        <v>190.46</v>
      </c>
      <c r="G138" s="46">
        <f>SUM(G127+G133+G137)</f>
        <v>960.22</v>
      </c>
      <c r="H138" s="47"/>
      <c r="I138" s="13"/>
      <c r="J138" s="2"/>
      <c r="K138" s="2"/>
    </row>
    <row r="139" spans="1:11" ht="18">
      <c r="A139" s="2"/>
      <c r="B139" s="56"/>
      <c r="C139" s="57" t="s">
        <v>51</v>
      </c>
      <c r="D139" s="56"/>
      <c r="E139" s="56"/>
      <c r="F139" s="56"/>
      <c r="G139" s="56"/>
      <c r="H139" s="56"/>
      <c r="I139" s="2"/>
      <c r="J139" s="2"/>
      <c r="K139" s="2"/>
    </row>
    <row r="140" spans="1:11" ht="14.25" customHeight="1">
      <c r="A140" s="2"/>
      <c r="B140" s="56"/>
      <c r="C140" s="57" t="s">
        <v>12</v>
      </c>
      <c r="D140" s="56"/>
      <c r="E140" s="56"/>
      <c r="F140" s="56"/>
      <c r="G140" s="56"/>
      <c r="H140" s="56"/>
      <c r="I140" s="2"/>
      <c r="J140" s="2"/>
      <c r="K140" s="2"/>
    </row>
    <row r="141" spans="1:11" ht="18" customHeight="1">
      <c r="A141" s="25">
        <v>20</v>
      </c>
      <c r="B141" s="244" t="s">
        <v>154</v>
      </c>
      <c r="C141" s="244"/>
      <c r="D141" s="33">
        <v>2.22</v>
      </c>
      <c r="E141" s="33">
        <v>14.12</v>
      </c>
      <c r="F141" s="33">
        <v>2.78</v>
      </c>
      <c r="G141" s="33">
        <v>147</v>
      </c>
      <c r="H141" s="50">
        <v>100</v>
      </c>
      <c r="I141" s="2"/>
      <c r="J141" s="2"/>
      <c r="K141" s="2"/>
    </row>
    <row r="142" spans="1:11" ht="18">
      <c r="A142" s="7">
        <v>462</v>
      </c>
      <c r="B142" s="262" t="s">
        <v>39</v>
      </c>
      <c r="C142" s="263"/>
      <c r="D142" s="113">
        <v>7.06</v>
      </c>
      <c r="E142" s="113">
        <v>7.5</v>
      </c>
      <c r="F142" s="113">
        <v>9.3</v>
      </c>
      <c r="G142" s="113">
        <v>134</v>
      </c>
      <c r="H142" s="55" t="s">
        <v>40</v>
      </c>
      <c r="I142" s="2"/>
      <c r="J142" s="2"/>
      <c r="K142" s="2"/>
    </row>
    <row r="143" spans="1:11" ht="18">
      <c r="A143" s="25">
        <v>514</v>
      </c>
      <c r="B143" s="232" t="s">
        <v>243</v>
      </c>
      <c r="C143" s="231"/>
      <c r="D143" s="33">
        <v>9.4</v>
      </c>
      <c r="E143" s="33">
        <v>4.6</v>
      </c>
      <c r="F143" s="33">
        <v>22.3</v>
      </c>
      <c r="G143" s="33">
        <v>170</v>
      </c>
      <c r="H143" s="29">
        <v>100</v>
      </c>
      <c r="I143" s="2"/>
      <c r="J143" s="2"/>
      <c r="K143" s="2"/>
    </row>
    <row r="144" spans="1:11" ht="18">
      <c r="A144" s="25">
        <v>685</v>
      </c>
      <c r="B144" s="241" t="s">
        <v>20</v>
      </c>
      <c r="C144" s="251"/>
      <c r="D144" s="33">
        <v>0.2</v>
      </c>
      <c r="E144" s="33">
        <v>0</v>
      </c>
      <c r="F144" s="33">
        <v>15</v>
      </c>
      <c r="G144" s="33">
        <v>58</v>
      </c>
      <c r="H144" s="29" t="s">
        <v>21</v>
      </c>
      <c r="I144" s="2"/>
      <c r="J144" s="2"/>
      <c r="K144" s="2"/>
    </row>
    <row r="145" spans="1:11" ht="18">
      <c r="A145" s="25"/>
      <c r="B145" s="244" t="s">
        <v>141</v>
      </c>
      <c r="C145" s="245"/>
      <c r="D145" s="30">
        <v>2.2</v>
      </c>
      <c r="E145" s="27">
        <v>0.23</v>
      </c>
      <c r="F145" s="27">
        <v>14.09</v>
      </c>
      <c r="G145" s="28">
        <v>69</v>
      </c>
      <c r="H145" s="55">
        <v>29</v>
      </c>
      <c r="I145" s="2"/>
      <c r="J145" s="2"/>
      <c r="K145" s="2"/>
    </row>
    <row r="146" spans="1:11" ht="18">
      <c r="A146" s="25"/>
      <c r="B146" s="261" t="s">
        <v>37</v>
      </c>
      <c r="C146" s="261"/>
      <c r="D146" s="33">
        <v>0.4</v>
      </c>
      <c r="E146" s="33">
        <v>0</v>
      </c>
      <c r="F146" s="33">
        <v>11.3</v>
      </c>
      <c r="G146" s="33">
        <v>46</v>
      </c>
      <c r="H146" s="29">
        <v>100</v>
      </c>
      <c r="I146" s="2"/>
      <c r="J146" s="2"/>
      <c r="K146" s="2"/>
    </row>
    <row r="147" spans="1:11" ht="18">
      <c r="A147" s="25"/>
      <c r="B147" s="248" t="s">
        <v>18</v>
      </c>
      <c r="C147" s="249"/>
      <c r="D147" s="33">
        <f>SUM(D141:D146)</f>
        <v>21.479999999999997</v>
      </c>
      <c r="E147" s="33">
        <f>SUM(E141:E146)</f>
        <v>26.45</v>
      </c>
      <c r="F147" s="33">
        <f>SUM(F141:F146)</f>
        <v>74.77</v>
      </c>
      <c r="G147" s="33">
        <f>SUM(G141:G146)</f>
        <v>624</v>
      </c>
      <c r="H147" s="33"/>
      <c r="I147" s="2"/>
      <c r="J147" s="2"/>
      <c r="K147" s="2"/>
    </row>
    <row r="148" spans="1:11" ht="16.5" customHeight="1">
      <c r="A148" s="2"/>
      <c r="B148" s="56"/>
      <c r="C148" s="57" t="s">
        <v>19</v>
      </c>
      <c r="D148" s="56"/>
      <c r="E148" s="56"/>
      <c r="F148" s="56"/>
      <c r="G148" s="56"/>
      <c r="H148" s="56"/>
      <c r="I148" s="2"/>
      <c r="J148" s="2"/>
      <c r="K148" s="2"/>
    </row>
    <row r="149" spans="1:11" ht="18">
      <c r="A149" s="25">
        <v>110</v>
      </c>
      <c r="B149" s="240" t="s">
        <v>244</v>
      </c>
      <c r="C149" s="240"/>
      <c r="D149" s="33">
        <v>1.8</v>
      </c>
      <c r="E149" s="33">
        <v>5.23</v>
      </c>
      <c r="F149" s="33">
        <v>9.87</v>
      </c>
      <c r="G149" s="33">
        <v>104</v>
      </c>
      <c r="H149" s="29">
        <v>250</v>
      </c>
      <c r="I149" s="2"/>
      <c r="J149" s="2"/>
      <c r="K149" s="2"/>
    </row>
    <row r="150" spans="1:11" ht="18">
      <c r="A150" s="25"/>
      <c r="B150" s="244" t="s">
        <v>141</v>
      </c>
      <c r="C150" s="245"/>
      <c r="D150" s="30">
        <v>2.2</v>
      </c>
      <c r="E150" s="27">
        <v>0.23</v>
      </c>
      <c r="F150" s="27">
        <v>14.09</v>
      </c>
      <c r="G150" s="28">
        <v>69</v>
      </c>
      <c r="H150" s="55">
        <v>29</v>
      </c>
      <c r="I150" s="2"/>
      <c r="J150" s="2"/>
      <c r="K150" s="2"/>
    </row>
    <row r="151" spans="1:11" ht="18">
      <c r="A151" s="25"/>
      <c r="B151" s="244" t="s">
        <v>143</v>
      </c>
      <c r="C151" s="244"/>
      <c r="D151" s="114">
        <v>1.36</v>
      </c>
      <c r="E151" s="115">
        <v>0.2</v>
      </c>
      <c r="F151" s="115">
        <v>14.44</v>
      </c>
      <c r="G151" s="116">
        <v>62.06</v>
      </c>
      <c r="H151" s="29">
        <v>29</v>
      </c>
      <c r="I151" s="2"/>
      <c r="J151" s="2"/>
      <c r="K151" s="2"/>
    </row>
    <row r="152" spans="1:11" ht="16.5" customHeight="1">
      <c r="A152" s="25">
        <v>468</v>
      </c>
      <c r="B152" s="257" t="s">
        <v>52</v>
      </c>
      <c r="C152" s="258"/>
      <c r="D152" s="33">
        <v>9.4</v>
      </c>
      <c r="E152" s="33">
        <v>8.55</v>
      </c>
      <c r="F152" s="33">
        <v>3.45</v>
      </c>
      <c r="G152" s="33">
        <v>129</v>
      </c>
      <c r="H152" s="29">
        <v>50</v>
      </c>
      <c r="I152" s="2"/>
      <c r="J152" s="2"/>
      <c r="K152" s="2"/>
    </row>
    <row r="153" spans="1:11" ht="18">
      <c r="A153" s="25">
        <v>685</v>
      </c>
      <c r="B153" s="241" t="s">
        <v>20</v>
      </c>
      <c r="C153" s="251"/>
      <c r="D153" s="33">
        <v>0.2</v>
      </c>
      <c r="E153" s="33">
        <v>0</v>
      </c>
      <c r="F153" s="33">
        <v>15</v>
      </c>
      <c r="G153" s="33">
        <v>58</v>
      </c>
      <c r="H153" s="29" t="s">
        <v>21</v>
      </c>
      <c r="I153" s="2"/>
      <c r="J153" s="2"/>
      <c r="K153" s="2"/>
    </row>
    <row r="154" spans="1:11" ht="18">
      <c r="A154" s="14"/>
      <c r="B154" s="259" t="s">
        <v>18</v>
      </c>
      <c r="C154" s="260"/>
      <c r="D154" s="60">
        <f>SUM(D149:D153)</f>
        <v>14.96</v>
      </c>
      <c r="E154" s="60">
        <f>SUM(E149:E153)</f>
        <v>14.21</v>
      </c>
      <c r="F154" s="60">
        <f>SUM(F149:F153)</f>
        <v>56.85</v>
      </c>
      <c r="G154" s="60">
        <f>SUM(G149:G153)</f>
        <v>422.06</v>
      </c>
      <c r="H154" s="60"/>
      <c r="I154" s="2"/>
      <c r="J154" s="2"/>
      <c r="K154" s="2"/>
    </row>
    <row r="155" spans="1:11" ht="18">
      <c r="A155" s="62"/>
      <c r="B155" s="177"/>
      <c r="C155" s="41" t="s">
        <v>219</v>
      </c>
      <c r="D155" s="178"/>
      <c r="E155" s="178"/>
      <c r="F155" s="178"/>
      <c r="G155" s="178"/>
      <c r="H155" s="179"/>
      <c r="I155" s="2"/>
      <c r="J155" s="2"/>
      <c r="K155" s="2"/>
    </row>
    <row r="156" spans="1:11" ht="18">
      <c r="A156" s="25">
        <v>685</v>
      </c>
      <c r="B156" s="245" t="s">
        <v>20</v>
      </c>
      <c r="C156" s="251"/>
      <c r="D156" s="33">
        <v>0.2</v>
      </c>
      <c r="E156" s="33">
        <v>0</v>
      </c>
      <c r="F156" s="33">
        <v>15</v>
      </c>
      <c r="G156" s="33">
        <v>58</v>
      </c>
      <c r="H156" s="29" t="s">
        <v>21</v>
      </c>
      <c r="I156" s="2"/>
      <c r="J156" s="2"/>
      <c r="K156" s="2"/>
    </row>
    <row r="157" spans="1:11" ht="18">
      <c r="A157" s="25"/>
      <c r="B157" s="175" t="s">
        <v>221</v>
      </c>
      <c r="C157" s="33"/>
      <c r="D157" s="32">
        <v>5.6</v>
      </c>
      <c r="E157" s="32">
        <v>21.8</v>
      </c>
      <c r="F157" s="32">
        <v>67.5</v>
      </c>
      <c r="G157" s="32">
        <v>489</v>
      </c>
      <c r="H157" s="181" t="s">
        <v>17</v>
      </c>
      <c r="I157" s="13"/>
      <c r="J157" s="2"/>
      <c r="K157" s="2"/>
    </row>
    <row r="158" spans="1:11" ht="18">
      <c r="A158" s="62"/>
      <c r="B158" s="185" t="s">
        <v>18</v>
      </c>
      <c r="C158" s="186"/>
      <c r="D158" s="180">
        <f>D156+D157</f>
        <v>5.8</v>
      </c>
      <c r="E158" s="180">
        <f>E156+E157</f>
        <v>21.8</v>
      </c>
      <c r="F158" s="180">
        <f>F156+F157</f>
        <v>82.5</v>
      </c>
      <c r="G158" s="180">
        <f>G156+G157</f>
        <v>547</v>
      </c>
      <c r="H158" s="179"/>
      <c r="I158" s="13"/>
      <c r="J158" s="2"/>
      <c r="K158" s="2"/>
    </row>
    <row r="159" spans="1:11" ht="18.75" thickBot="1">
      <c r="A159" s="43"/>
      <c r="B159" s="44"/>
      <c r="C159" s="45" t="s">
        <v>22</v>
      </c>
      <c r="D159" s="46">
        <f>SUM(D147+D154+D158)</f>
        <v>42.239999999999995</v>
      </c>
      <c r="E159" s="46">
        <f>SUM(E147+E154+E158)</f>
        <v>62.459999999999994</v>
      </c>
      <c r="F159" s="46">
        <f>SUM(F147+F154+F158)</f>
        <v>214.12</v>
      </c>
      <c r="G159" s="46">
        <f>SUM(G147+G154+G158)</f>
        <v>1593.06</v>
      </c>
      <c r="H159" s="47"/>
      <c r="I159" s="13"/>
      <c r="J159" s="2"/>
      <c r="K159" s="2"/>
    </row>
    <row r="160" spans="1:11" ht="15.75" customHeight="1">
      <c r="A160" s="2"/>
      <c r="B160" s="56"/>
      <c r="C160" s="57" t="s">
        <v>54</v>
      </c>
      <c r="D160" s="56"/>
      <c r="E160" s="56"/>
      <c r="F160" s="56"/>
      <c r="G160" s="56"/>
      <c r="H160" s="56"/>
      <c r="I160" s="2"/>
      <c r="J160" s="2"/>
      <c r="K160" s="2"/>
    </row>
    <row r="161" spans="1:11" ht="15.75" customHeight="1">
      <c r="A161" s="2"/>
      <c r="B161" s="56"/>
      <c r="C161" s="57" t="s">
        <v>12</v>
      </c>
      <c r="D161" s="56"/>
      <c r="E161" s="56"/>
      <c r="F161" s="56"/>
      <c r="G161" s="56"/>
      <c r="H161" s="56"/>
      <c r="I161" s="2"/>
      <c r="J161" s="2"/>
      <c r="K161" s="2"/>
    </row>
    <row r="162" spans="1:11" ht="18">
      <c r="A162" s="25">
        <v>388</v>
      </c>
      <c r="B162" s="254" t="s">
        <v>222</v>
      </c>
      <c r="C162" s="255"/>
      <c r="D162" s="33">
        <v>6.5</v>
      </c>
      <c r="E162" s="33">
        <v>4.4</v>
      </c>
      <c r="F162" s="33">
        <v>7.6</v>
      </c>
      <c r="G162" s="33">
        <v>98</v>
      </c>
      <c r="H162" s="29">
        <v>50</v>
      </c>
      <c r="I162" s="2"/>
      <c r="J162" s="2"/>
      <c r="K162" s="2"/>
    </row>
    <row r="163" spans="1:11" ht="21.75" customHeight="1">
      <c r="A163" s="2">
        <v>534</v>
      </c>
      <c r="B163" s="256" t="s">
        <v>145</v>
      </c>
      <c r="C163" s="256"/>
      <c r="D163" s="68">
        <v>3.8</v>
      </c>
      <c r="E163" s="52">
        <v>9.7</v>
      </c>
      <c r="F163" s="69">
        <v>8.3</v>
      </c>
      <c r="G163" s="69">
        <v>137</v>
      </c>
      <c r="H163" s="29">
        <v>100</v>
      </c>
      <c r="I163" s="2"/>
      <c r="J163" s="2"/>
      <c r="K163" s="2"/>
    </row>
    <row r="164" spans="1:11" ht="18">
      <c r="A164" s="25">
        <v>685</v>
      </c>
      <c r="B164" s="245" t="s">
        <v>20</v>
      </c>
      <c r="C164" s="251"/>
      <c r="D164" s="33">
        <v>0.2</v>
      </c>
      <c r="E164" s="33">
        <v>0</v>
      </c>
      <c r="F164" s="33">
        <v>15</v>
      </c>
      <c r="G164" s="33">
        <v>58</v>
      </c>
      <c r="H164" s="29" t="s">
        <v>21</v>
      </c>
      <c r="I164" s="2"/>
      <c r="J164" s="2"/>
      <c r="K164" s="2"/>
    </row>
    <row r="165" spans="1:11" ht="18">
      <c r="A165" s="25"/>
      <c r="B165" s="241" t="s">
        <v>141</v>
      </c>
      <c r="C165" s="241"/>
      <c r="D165" s="32">
        <v>4.41</v>
      </c>
      <c r="E165" s="33">
        <v>0.46</v>
      </c>
      <c r="F165" s="33">
        <v>28.19</v>
      </c>
      <c r="G165" s="33">
        <v>138</v>
      </c>
      <c r="H165" s="29">
        <v>58</v>
      </c>
      <c r="I165" s="2"/>
      <c r="J165" s="2"/>
      <c r="K165" s="2"/>
    </row>
    <row r="166" spans="1:11" ht="18">
      <c r="A166" s="25"/>
      <c r="B166" s="246" t="s">
        <v>55</v>
      </c>
      <c r="C166" s="247"/>
      <c r="D166" s="33">
        <v>1.5</v>
      </c>
      <c r="E166" s="33">
        <v>0</v>
      </c>
      <c r="F166" s="33">
        <v>22.4</v>
      </c>
      <c r="G166" s="33">
        <v>91</v>
      </c>
      <c r="H166" s="70">
        <v>100</v>
      </c>
      <c r="I166" s="2"/>
      <c r="J166" s="2"/>
      <c r="K166" s="2"/>
    </row>
    <row r="167" spans="1:11" ht="18">
      <c r="A167" s="25"/>
      <c r="B167" s="248" t="s">
        <v>18</v>
      </c>
      <c r="C167" s="249"/>
      <c r="D167" s="33">
        <f>SUM(D162:D166)</f>
        <v>16.41</v>
      </c>
      <c r="E167" s="33">
        <f>SUM(E162:E166)</f>
        <v>14.56</v>
      </c>
      <c r="F167" s="33">
        <f>SUM(F162:F166)</f>
        <v>81.49000000000001</v>
      </c>
      <c r="G167" s="33">
        <f>SUM(G162:G166)</f>
        <v>522</v>
      </c>
      <c r="H167" s="33"/>
      <c r="I167" s="2"/>
      <c r="J167" s="2"/>
      <c r="K167" s="2"/>
    </row>
    <row r="168" spans="1:11" ht="18">
      <c r="A168" s="2"/>
      <c r="B168" s="56"/>
      <c r="C168" s="57" t="s">
        <v>19</v>
      </c>
      <c r="D168" s="56"/>
      <c r="E168" s="56"/>
      <c r="F168" s="56"/>
      <c r="G168" s="56"/>
      <c r="H168" s="56"/>
      <c r="I168" s="2"/>
      <c r="J168" s="2"/>
      <c r="K168" s="2"/>
    </row>
    <row r="169" spans="1:11" ht="18">
      <c r="A169" s="25">
        <v>137</v>
      </c>
      <c r="B169" s="240" t="s">
        <v>53</v>
      </c>
      <c r="C169" s="240"/>
      <c r="D169" s="33">
        <v>2</v>
      </c>
      <c r="E169" s="33">
        <v>2.4</v>
      </c>
      <c r="F169" s="33">
        <v>14.8</v>
      </c>
      <c r="G169" s="33">
        <v>90</v>
      </c>
      <c r="H169" s="29">
        <v>250</v>
      </c>
      <c r="I169" s="2"/>
      <c r="J169" s="2"/>
      <c r="K169" s="2"/>
    </row>
    <row r="170" spans="1:11" ht="18">
      <c r="A170" s="25">
        <v>337</v>
      </c>
      <c r="B170" s="246" t="s">
        <v>16</v>
      </c>
      <c r="C170" s="253"/>
      <c r="D170" s="34">
        <v>5.1</v>
      </c>
      <c r="E170" s="27">
        <v>4.6</v>
      </c>
      <c r="F170" s="27">
        <v>0.3</v>
      </c>
      <c r="G170" s="27">
        <v>63</v>
      </c>
      <c r="H170" s="35" t="s">
        <v>17</v>
      </c>
      <c r="I170" s="2"/>
      <c r="J170" s="2"/>
      <c r="K170" s="2"/>
    </row>
    <row r="171" spans="1:11" ht="18">
      <c r="A171" s="25"/>
      <c r="B171" s="244" t="s">
        <v>141</v>
      </c>
      <c r="C171" s="245"/>
      <c r="D171" s="30">
        <v>2.2</v>
      </c>
      <c r="E171" s="27">
        <v>0.23</v>
      </c>
      <c r="F171" s="27">
        <v>14.09</v>
      </c>
      <c r="G171" s="28">
        <v>69</v>
      </c>
      <c r="H171" s="55">
        <v>29</v>
      </c>
      <c r="I171" s="2"/>
      <c r="J171" s="2"/>
      <c r="K171" s="2"/>
    </row>
    <row r="172" spans="1:11" ht="18">
      <c r="A172" s="25"/>
      <c r="B172" s="244" t="s">
        <v>143</v>
      </c>
      <c r="C172" s="244"/>
      <c r="D172" s="114">
        <v>1.36</v>
      </c>
      <c r="E172" s="115">
        <v>0.2</v>
      </c>
      <c r="F172" s="115">
        <v>14.44</v>
      </c>
      <c r="G172" s="116">
        <v>62.06</v>
      </c>
      <c r="H172" s="29">
        <v>29</v>
      </c>
      <c r="I172" s="2"/>
      <c r="J172" s="2"/>
      <c r="K172" s="2"/>
    </row>
    <row r="173" spans="1:11" ht="18">
      <c r="A173" s="25"/>
      <c r="B173" s="250" t="s">
        <v>49</v>
      </c>
      <c r="C173" s="250"/>
      <c r="D173" s="33">
        <v>0.3</v>
      </c>
      <c r="E173" s="33">
        <v>0</v>
      </c>
      <c r="F173" s="33">
        <v>16.1</v>
      </c>
      <c r="G173" s="33">
        <v>66</v>
      </c>
      <c r="H173" s="29">
        <v>200</v>
      </c>
      <c r="I173" s="2"/>
      <c r="J173" s="2"/>
      <c r="K173" s="2"/>
    </row>
    <row r="174" spans="1:11" ht="18">
      <c r="A174" s="25"/>
      <c r="B174" s="248" t="s">
        <v>18</v>
      </c>
      <c r="C174" s="249"/>
      <c r="D174" s="33">
        <f>SUM(D169:D173)</f>
        <v>10.96</v>
      </c>
      <c r="E174" s="33">
        <f>SUM(E169:E173)</f>
        <v>7.430000000000001</v>
      </c>
      <c r="F174" s="33">
        <f>SUM(F169:F173)</f>
        <v>59.730000000000004</v>
      </c>
      <c r="G174" s="33">
        <f>SUM(G169:G173)</f>
        <v>350.06</v>
      </c>
      <c r="H174" s="33"/>
      <c r="I174" s="2"/>
      <c r="J174" s="2"/>
      <c r="K174" s="2"/>
    </row>
    <row r="175" spans="1:11" ht="18">
      <c r="A175" s="62"/>
      <c r="B175" s="177"/>
      <c r="C175" s="41" t="s">
        <v>219</v>
      </c>
      <c r="D175" s="178"/>
      <c r="E175" s="178"/>
      <c r="F175" s="178"/>
      <c r="G175" s="178"/>
      <c r="H175" s="179"/>
      <c r="I175" s="2"/>
      <c r="J175" s="2"/>
      <c r="K175" s="2"/>
    </row>
    <row r="176" spans="1:11" ht="18">
      <c r="A176" s="25">
        <v>685</v>
      </c>
      <c r="B176" s="245" t="s">
        <v>20</v>
      </c>
      <c r="C176" s="251"/>
      <c r="D176" s="33">
        <v>0.2</v>
      </c>
      <c r="E176" s="33">
        <v>0</v>
      </c>
      <c r="F176" s="33">
        <v>15</v>
      </c>
      <c r="G176" s="33">
        <v>58</v>
      </c>
      <c r="H176" s="29" t="s">
        <v>21</v>
      </c>
      <c r="I176" s="2"/>
      <c r="J176" s="2"/>
      <c r="K176" s="2"/>
    </row>
    <row r="177" spans="1:11" ht="18">
      <c r="A177" s="25"/>
      <c r="B177" s="175" t="s">
        <v>170</v>
      </c>
      <c r="C177" s="33"/>
      <c r="D177" s="32">
        <v>8.2</v>
      </c>
      <c r="E177" s="32">
        <v>0.8</v>
      </c>
      <c r="F177" s="32">
        <v>56.7</v>
      </c>
      <c r="G177" s="32">
        <v>267</v>
      </c>
      <c r="H177" s="181" t="s">
        <v>17</v>
      </c>
      <c r="I177" s="13"/>
      <c r="J177" s="2"/>
      <c r="K177" s="2"/>
    </row>
    <row r="178" spans="1:11" ht="18">
      <c r="A178" s="62"/>
      <c r="B178" s="185" t="s">
        <v>18</v>
      </c>
      <c r="C178" s="186"/>
      <c r="D178" s="180">
        <f>D176+D177</f>
        <v>8.399999999999999</v>
      </c>
      <c r="E178" s="180">
        <f>E176+E177</f>
        <v>0.8</v>
      </c>
      <c r="F178" s="180">
        <f>F176+F177</f>
        <v>71.7</v>
      </c>
      <c r="G178" s="180">
        <f>G176+G177</f>
        <v>325</v>
      </c>
      <c r="H178" s="179"/>
      <c r="I178" s="13"/>
      <c r="J178" s="2"/>
      <c r="K178" s="2"/>
    </row>
    <row r="179" spans="1:11" ht="18.75" thickBot="1">
      <c r="A179" s="43"/>
      <c r="B179" s="44"/>
      <c r="C179" s="45" t="s">
        <v>22</v>
      </c>
      <c r="D179" s="183">
        <f>SUM(D167+D174+D178)</f>
        <v>35.769999999999996</v>
      </c>
      <c r="E179" s="183">
        <f>SUM(E167+E174+E178)</f>
        <v>22.790000000000003</v>
      </c>
      <c r="F179" s="183">
        <f>SUM(F167+F174+F178)</f>
        <v>212.92000000000002</v>
      </c>
      <c r="G179" s="183">
        <f>SUM(G167+G174+G178)</f>
        <v>1197.06</v>
      </c>
      <c r="H179" s="47"/>
      <c r="I179" s="13"/>
      <c r="J179" s="2"/>
      <c r="K179" s="2"/>
    </row>
    <row r="180" spans="1:11" ht="16.5" customHeight="1">
      <c r="A180" s="2"/>
      <c r="B180" s="56"/>
      <c r="C180" s="57" t="s">
        <v>57</v>
      </c>
      <c r="D180" s="56"/>
      <c r="E180" s="56"/>
      <c r="F180" s="56"/>
      <c r="G180" s="56"/>
      <c r="H180" s="56"/>
      <c r="I180" s="2"/>
      <c r="J180" s="2"/>
      <c r="K180" s="2"/>
    </row>
    <row r="181" spans="1:11" ht="15.75" customHeight="1">
      <c r="A181" s="2"/>
      <c r="B181" s="56"/>
      <c r="C181" s="57" t="s">
        <v>12</v>
      </c>
      <c r="D181" s="56"/>
      <c r="E181" s="56"/>
      <c r="F181" s="56"/>
      <c r="G181" s="56"/>
      <c r="H181" s="56"/>
      <c r="I181" s="2"/>
      <c r="J181" s="2"/>
      <c r="K181" s="2"/>
    </row>
    <row r="182" spans="1:11" ht="18">
      <c r="A182" s="25">
        <v>413</v>
      </c>
      <c r="B182" s="240" t="s">
        <v>28</v>
      </c>
      <c r="C182" s="240"/>
      <c r="D182" s="32">
        <v>11.1</v>
      </c>
      <c r="E182" s="33">
        <v>23.9</v>
      </c>
      <c r="F182" s="33">
        <v>1.6</v>
      </c>
      <c r="G182" s="33">
        <v>266</v>
      </c>
      <c r="H182" s="29">
        <v>50</v>
      </c>
      <c r="I182" s="2"/>
      <c r="J182" s="2"/>
      <c r="K182" s="2"/>
    </row>
    <row r="183" spans="1:11" ht="19.5" customHeight="1">
      <c r="A183" s="25">
        <v>511</v>
      </c>
      <c r="B183" s="252" t="s">
        <v>156</v>
      </c>
      <c r="C183" s="252"/>
      <c r="D183" s="33">
        <v>2.4</v>
      </c>
      <c r="E183" s="33">
        <v>4</v>
      </c>
      <c r="F183" s="33">
        <v>24.5</v>
      </c>
      <c r="G183" s="33">
        <v>146</v>
      </c>
      <c r="H183" s="29">
        <v>100</v>
      </c>
      <c r="I183" s="2"/>
      <c r="J183" s="2"/>
      <c r="K183" s="2"/>
    </row>
    <row r="184" spans="1:11" ht="18">
      <c r="A184" s="25">
        <v>587</v>
      </c>
      <c r="B184" s="232" t="s">
        <v>31</v>
      </c>
      <c r="C184" s="231"/>
      <c r="D184" s="32">
        <v>1.3</v>
      </c>
      <c r="E184" s="33">
        <v>2.4</v>
      </c>
      <c r="F184" s="33">
        <v>4.2</v>
      </c>
      <c r="G184" s="33">
        <v>44</v>
      </c>
      <c r="H184" s="29">
        <v>50</v>
      </c>
      <c r="I184" s="2"/>
      <c r="J184" s="2"/>
      <c r="K184" s="2"/>
    </row>
    <row r="185" spans="1:11" ht="20.25" customHeight="1">
      <c r="A185" s="25"/>
      <c r="B185" s="241" t="s">
        <v>141</v>
      </c>
      <c r="C185" s="241"/>
      <c r="D185" s="30">
        <v>2.2</v>
      </c>
      <c r="E185" s="27">
        <v>0.23</v>
      </c>
      <c r="F185" s="27">
        <v>14.09</v>
      </c>
      <c r="G185" s="28">
        <v>69</v>
      </c>
      <c r="H185" s="29">
        <v>29</v>
      </c>
      <c r="I185" s="2"/>
      <c r="J185" s="2"/>
      <c r="K185" s="2"/>
    </row>
    <row r="186" spans="1:11" ht="18">
      <c r="A186" s="25"/>
      <c r="B186" s="268" t="s">
        <v>32</v>
      </c>
      <c r="C186" s="269"/>
      <c r="D186" s="36">
        <v>1</v>
      </c>
      <c r="E186" s="27">
        <v>4.5</v>
      </c>
      <c r="F186" s="27">
        <v>0</v>
      </c>
      <c r="G186" s="27">
        <v>48</v>
      </c>
      <c r="H186" s="29">
        <v>50</v>
      </c>
      <c r="I186" s="2"/>
      <c r="J186" s="2"/>
      <c r="K186" s="2"/>
    </row>
    <row r="187" spans="1:11" ht="18">
      <c r="A187" s="25">
        <v>685</v>
      </c>
      <c r="B187" s="266" t="s">
        <v>20</v>
      </c>
      <c r="C187" s="267"/>
      <c r="D187" s="33">
        <v>0.2</v>
      </c>
      <c r="E187" s="33">
        <v>0</v>
      </c>
      <c r="F187" s="33">
        <v>15</v>
      </c>
      <c r="G187" s="33">
        <v>58</v>
      </c>
      <c r="H187" s="29" t="s">
        <v>21</v>
      </c>
      <c r="I187" s="2"/>
      <c r="J187" s="2"/>
      <c r="K187" s="2"/>
    </row>
    <row r="188" spans="1:11" ht="18">
      <c r="A188" s="25"/>
      <c r="B188" s="251" t="s">
        <v>36</v>
      </c>
      <c r="C188" s="244"/>
      <c r="D188" s="33">
        <v>3.24</v>
      </c>
      <c r="E188" s="33">
        <v>2.52</v>
      </c>
      <c r="F188" s="33">
        <v>44.94</v>
      </c>
      <c r="G188" s="33">
        <v>215</v>
      </c>
      <c r="H188" s="70">
        <v>60</v>
      </c>
      <c r="I188" s="2"/>
      <c r="J188" s="2"/>
      <c r="K188" s="2"/>
    </row>
    <row r="189" spans="1:11" ht="18">
      <c r="A189" s="25"/>
      <c r="B189" s="248" t="s">
        <v>18</v>
      </c>
      <c r="C189" s="249"/>
      <c r="D189" s="33">
        <f>SUM(D182:D188)</f>
        <v>21.439999999999998</v>
      </c>
      <c r="E189" s="33">
        <f>SUM(E182:E188)</f>
        <v>37.550000000000004</v>
      </c>
      <c r="F189" s="33">
        <f>SUM(F182:F188)</f>
        <v>104.33</v>
      </c>
      <c r="G189" s="33">
        <f>SUM(G182:G188)</f>
        <v>846</v>
      </c>
      <c r="H189" s="33"/>
      <c r="I189" s="2"/>
      <c r="J189" s="2"/>
      <c r="K189" s="2"/>
    </row>
    <row r="190" spans="1:11" ht="18">
      <c r="A190" s="2"/>
      <c r="B190" s="56"/>
      <c r="C190" s="57" t="s">
        <v>19</v>
      </c>
      <c r="D190" s="56"/>
      <c r="E190" s="56"/>
      <c r="F190" s="56"/>
      <c r="G190" s="56"/>
      <c r="H190" s="56"/>
      <c r="I190" s="2"/>
      <c r="J190" s="2"/>
      <c r="K190" s="2"/>
    </row>
    <row r="191" spans="1:11" ht="18">
      <c r="A191" s="25">
        <v>138</v>
      </c>
      <c r="B191" s="245" t="s">
        <v>214</v>
      </c>
      <c r="C191" s="251"/>
      <c r="D191" s="32">
        <v>2.5</v>
      </c>
      <c r="E191" s="64">
        <v>3</v>
      </c>
      <c r="F191" s="32">
        <v>18.3</v>
      </c>
      <c r="G191" s="32">
        <v>113</v>
      </c>
      <c r="H191" s="63">
        <v>250</v>
      </c>
      <c r="I191" s="2"/>
      <c r="J191" s="2"/>
      <c r="K191" s="2"/>
    </row>
    <row r="192" spans="1:11" ht="18">
      <c r="A192" s="25">
        <v>10</v>
      </c>
      <c r="B192" s="231" t="s">
        <v>241</v>
      </c>
      <c r="C192" s="232"/>
      <c r="D192" s="32">
        <v>8.08</v>
      </c>
      <c r="E192" s="33">
        <v>12.27</v>
      </c>
      <c r="F192" s="33">
        <v>14.98</v>
      </c>
      <c r="G192" s="33">
        <v>206</v>
      </c>
      <c r="H192" s="29">
        <v>60</v>
      </c>
      <c r="I192" s="2"/>
      <c r="J192" s="2"/>
      <c r="K192" s="2"/>
    </row>
    <row r="193" spans="1:11" ht="18">
      <c r="A193" s="25"/>
      <c r="B193" s="244" t="s">
        <v>143</v>
      </c>
      <c r="C193" s="244"/>
      <c r="D193" s="30">
        <v>1.36</v>
      </c>
      <c r="E193" s="27">
        <v>0.2</v>
      </c>
      <c r="F193" s="27">
        <v>14.44</v>
      </c>
      <c r="G193" s="28">
        <v>62.06</v>
      </c>
      <c r="H193" s="29">
        <v>29</v>
      </c>
      <c r="I193" s="2"/>
      <c r="J193" s="2"/>
      <c r="K193" s="2"/>
    </row>
    <row r="194" spans="1:11" ht="18">
      <c r="A194" s="25">
        <v>693</v>
      </c>
      <c r="B194" s="246" t="s">
        <v>144</v>
      </c>
      <c r="C194" s="247"/>
      <c r="D194" s="33">
        <v>4.9</v>
      </c>
      <c r="E194" s="33">
        <v>5</v>
      </c>
      <c r="F194" s="33">
        <v>32.5</v>
      </c>
      <c r="G194" s="33">
        <v>190</v>
      </c>
      <c r="H194" s="29">
        <v>200</v>
      </c>
      <c r="I194" s="2"/>
      <c r="J194" s="2"/>
      <c r="K194" s="2"/>
    </row>
    <row r="195" spans="1:11" ht="18">
      <c r="A195" s="25"/>
      <c r="B195" s="248" t="s">
        <v>18</v>
      </c>
      <c r="C195" s="249"/>
      <c r="D195" s="33">
        <f>SUM(D191:D194)</f>
        <v>16.84</v>
      </c>
      <c r="E195" s="33">
        <f>SUM(E191:E194)</f>
        <v>20.47</v>
      </c>
      <c r="F195" s="33">
        <f>SUM(F191:F194)</f>
        <v>80.22</v>
      </c>
      <c r="G195" s="33">
        <f>SUM(G191:G194)</f>
        <v>571.06</v>
      </c>
      <c r="H195" s="33"/>
      <c r="I195" s="2"/>
      <c r="J195" s="2"/>
      <c r="K195" s="2"/>
    </row>
    <row r="196" spans="1:11" ht="18">
      <c r="A196" s="62"/>
      <c r="B196" s="177"/>
      <c r="C196" s="41" t="s">
        <v>219</v>
      </c>
      <c r="D196" s="178"/>
      <c r="E196" s="178"/>
      <c r="F196" s="178"/>
      <c r="G196" s="178"/>
      <c r="H196" s="179"/>
      <c r="I196" s="2"/>
      <c r="J196" s="2"/>
      <c r="K196" s="2"/>
    </row>
    <row r="197" spans="1:11" ht="18">
      <c r="A197" s="25"/>
      <c r="B197" s="250" t="s">
        <v>49</v>
      </c>
      <c r="C197" s="250"/>
      <c r="D197" s="33">
        <v>0.3</v>
      </c>
      <c r="E197" s="33">
        <v>0</v>
      </c>
      <c r="F197" s="33">
        <v>16.1</v>
      </c>
      <c r="G197" s="33">
        <v>66</v>
      </c>
      <c r="H197" s="29">
        <v>200</v>
      </c>
      <c r="I197" s="2"/>
      <c r="J197" s="2"/>
      <c r="K197" s="2"/>
    </row>
    <row r="198" spans="1:11" ht="18">
      <c r="A198" s="25"/>
      <c r="B198" s="231" t="s">
        <v>50</v>
      </c>
      <c r="C198" s="232"/>
      <c r="D198" s="69">
        <v>3.08</v>
      </c>
      <c r="E198" s="69">
        <v>6.64</v>
      </c>
      <c r="F198" s="69">
        <v>27.4</v>
      </c>
      <c r="G198" s="69">
        <v>182</v>
      </c>
      <c r="H198" s="29">
        <v>40</v>
      </c>
      <c r="I198" s="2"/>
      <c r="J198" s="2"/>
      <c r="K198" s="2"/>
    </row>
    <row r="199" spans="1:11" ht="18">
      <c r="A199" s="62"/>
      <c r="B199" s="185" t="s">
        <v>18</v>
      </c>
      <c r="C199" s="186"/>
      <c r="D199" s="180">
        <f>D197+D198</f>
        <v>3.38</v>
      </c>
      <c r="E199" s="180">
        <f>E197+E198</f>
        <v>6.64</v>
      </c>
      <c r="F199" s="180">
        <f>F197+F198</f>
        <v>43.5</v>
      </c>
      <c r="G199" s="180">
        <f>G197+G198</f>
        <v>248</v>
      </c>
      <c r="H199" s="179"/>
      <c r="I199" s="13"/>
      <c r="J199" s="2"/>
      <c r="K199" s="2"/>
    </row>
    <row r="200" spans="1:11" ht="18.75" thickBot="1">
      <c r="A200" s="43"/>
      <c r="B200" s="44"/>
      <c r="C200" s="45" t="s">
        <v>22</v>
      </c>
      <c r="D200" s="46">
        <f>SUM(D189+D195+D199)</f>
        <v>41.660000000000004</v>
      </c>
      <c r="E200" s="46">
        <f>SUM(E189+E195+E199)</f>
        <v>64.66</v>
      </c>
      <c r="F200" s="46">
        <f>SUM(F189+F195+F199)</f>
        <v>228.05</v>
      </c>
      <c r="G200" s="46">
        <f>SUM(G189+G195+G199)</f>
        <v>1665.06</v>
      </c>
      <c r="H200" s="47"/>
      <c r="I200" s="13"/>
      <c r="J200" s="2"/>
      <c r="K200" s="2"/>
    </row>
  </sheetData>
  <mergeCells count="144">
    <mergeCell ref="B10:C10"/>
    <mergeCell ref="B12:C12"/>
    <mergeCell ref="B13:C13"/>
    <mergeCell ref="B6:C6"/>
    <mergeCell ref="B7:C7"/>
    <mergeCell ref="B8:C8"/>
    <mergeCell ref="B9:C9"/>
    <mergeCell ref="B14:C14"/>
    <mergeCell ref="B15:C15"/>
    <mergeCell ref="B16:C16"/>
    <mergeCell ref="B18:C18"/>
    <mergeCell ref="B25:C25"/>
    <mergeCell ref="B26:C26"/>
    <mergeCell ref="B27:C27"/>
    <mergeCell ref="B20:C20"/>
    <mergeCell ref="B22:H22"/>
    <mergeCell ref="B23:C23"/>
    <mergeCell ref="B24:C24"/>
    <mergeCell ref="B28:C28"/>
    <mergeCell ref="B29:C29"/>
    <mergeCell ref="B31:C31"/>
    <mergeCell ref="B32:C32"/>
    <mergeCell ref="B33:C33"/>
    <mergeCell ref="B34:C34"/>
    <mergeCell ref="B35:C35"/>
    <mergeCell ref="B37:C37"/>
    <mergeCell ref="B45:C45"/>
    <mergeCell ref="B46:C46"/>
    <mergeCell ref="B47:C47"/>
    <mergeCell ref="B39:C39"/>
    <mergeCell ref="B43:C43"/>
    <mergeCell ref="B44:C44"/>
    <mergeCell ref="B48:C48"/>
    <mergeCell ref="B50:C50"/>
    <mergeCell ref="B52:C52"/>
    <mergeCell ref="B54:C54"/>
    <mergeCell ref="B55:C55"/>
    <mergeCell ref="B57:C57"/>
    <mergeCell ref="B59:C59"/>
    <mergeCell ref="B63:C63"/>
    <mergeCell ref="B64:C64"/>
    <mergeCell ref="B65:C65"/>
    <mergeCell ref="B66:C66"/>
    <mergeCell ref="B67:C67"/>
    <mergeCell ref="B74:C74"/>
    <mergeCell ref="B75:C75"/>
    <mergeCell ref="B77:C77"/>
    <mergeCell ref="B68:C68"/>
    <mergeCell ref="B70:C70"/>
    <mergeCell ref="B71:C71"/>
    <mergeCell ref="B72:C72"/>
    <mergeCell ref="B86:C86"/>
    <mergeCell ref="B87:C87"/>
    <mergeCell ref="B88:C88"/>
    <mergeCell ref="B79:C79"/>
    <mergeCell ref="B83:C83"/>
    <mergeCell ref="B84:C84"/>
    <mergeCell ref="B85:C85"/>
    <mergeCell ref="B90:C90"/>
    <mergeCell ref="B91:C91"/>
    <mergeCell ref="B92:C92"/>
    <mergeCell ref="B94:C94"/>
    <mergeCell ref="B104:C104"/>
    <mergeCell ref="B105:C105"/>
    <mergeCell ref="B106:C106"/>
    <mergeCell ref="B95:C95"/>
    <mergeCell ref="B97:C97"/>
    <mergeCell ref="B99:C99"/>
    <mergeCell ref="B103:C103"/>
    <mergeCell ref="B113:C113"/>
    <mergeCell ref="B114:C114"/>
    <mergeCell ref="B116:C116"/>
    <mergeCell ref="B107:C107"/>
    <mergeCell ref="B109:C109"/>
    <mergeCell ref="B110:C110"/>
    <mergeCell ref="B111:C111"/>
    <mergeCell ref="B118:C118"/>
    <mergeCell ref="B122:C122"/>
    <mergeCell ref="B123:C123"/>
    <mergeCell ref="B124:C124"/>
    <mergeCell ref="B125:C125"/>
    <mergeCell ref="B126:C126"/>
    <mergeCell ref="B127:C127"/>
    <mergeCell ref="B129:C129"/>
    <mergeCell ref="B130:C130"/>
    <mergeCell ref="B131:C131"/>
    <mergeCell ref="B132:C132"/>
    <mergeCell ref="B187:C187"/>
    <mergeCell ref="B186:C186"/>
    <mergeCell ref="B142:C142"/>
    <mergeCell ref="B143:C143"/>
    <mergeCell ref="B144:C144"/>
    <mergeCell ref="B133:C133"/>
    <mergeCell ref="B135:C135"/>
    <mergeCell ref="B137:C137"/>
    <mergeCell ref="B141:C141"/>
    <mergeCell ref="B136:C136"/>
    <mergeCell ref="B145:C145"/>
    <mergeCell ref="B146:C146"/>
    <mergeCell ref="B147:C147"/>
    <mergeCell ref="B149:C149"/>
    <mergeCell ref="B151:C151"/>
    <mergeCell ref="B152:C152"/>
    <mergeCell ref="B153:C153"/>
    <mergeCell ref="B154:C154"/>
    <mergeCell ref="B156:C156"/>
    <mergeCell ref="B158:C158"/>
    <mergeCell ref="B162:C162"/>
    <mergeCell ref="B163:C163"/>
    <mergeCell ref="B164:C164"/>
    <mergeCell ref="B165:C165"/>
    <mergeCell ref="B166:C166"/>
    <mergeCell ref="B167:C167"/>
    <mergeCell ref="B169:C169"/>
    <mergeCell ref="B170:C170"/>
    <mergeCell ref="B172:C172"/>
    <mergeCell ref="B171:C171"/>
    <mergeCell ref="B173:C173"/>
    <mergeCell ref="B174:C174"/>
    <mergeCell ref="B176:C176"/>
    <mergeCell ref="B178:C178"/>
    <mergeCell ref="B182:C182"/>
    <mergeCell ref="B185:C185"/>
    <mergeCell ref="B184:C184"/>
    <mergeCell ref="B183:C183"/>
    <mergeCell ref="B188:C188"/>
    <mergeCell ref="B189:C189"/>
    <mergeCell ref="B191:C191"/>
    <mergeCell ref="B193:C193"/>
    <mergeCell ref="B192:C192"/>
    <mergeCell ref="B194:C194"/>
    <mergeCell ref="B195:C195"/>
    <mergeCell ref="B197:C197"/>
    <mergeCell ref="B198:C198"/>
    <mergeCell ref="B199:C199"/>
    <mergeCell ref="B30:C30"/>
    <mergeCell ref="B51:C51"/>
    <mergeCell ref="B53:C53"/>
    <mergeCell ref="B78:C78"/>
    <mergeCell ref="B73:C73"/>
    <mergeCell ref="B98:C98"/>
    <mergeCell ref="B93:C93"/>
    <mergeCell ref="B112:C112"/>
    <mergeCell ref="B150:C1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</cp:lastModifiedBy>
  <cp:lastPrinted>2015-12-07T08:20:00Z</cp:lastPrinted>
  <dcterms:modified xsi:type="dcterms:W3CDTF">2015-12-14T07:19:42Z</dcterms:modified>
  <cp:category/>
  <cp:version/>
  <cp:contentType/>
  <cp:contentStatus/>
</cp:coreProperties>
</file>